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mw\Desktop\Enseignements\2019-2020\edt\"/>
    </mc:Choice>
  </mc:AlternateContent>
  <xr:revisionPtr revIDLastSave="0" documentId="8_{3D3BCA0B-B9AD-4123-A4CB-C9AC79009F7A}" xr6:coauthVersionLast="43" xr6:coauthVersionMax="43" xr10:uidLastSave="{00000000-0000-0000-0000-000000000000}"/>
  <bookViews>
    <workbookView xWindow="435" yWindow="285" windowWidth="11805" windowHeight="15450" xr2:uid="{00000000-000D-0000-FFFF-FFFF00000000}"/>
  </bookViews>
  <sheets>
    <sheet name="E du T" sheetId="1" r:id="rId1"/>
    <sheet name="parametre" sheetId="2" r:id="rId2"/>
    <sheet name="Feuil2" sheetId="4" r:id="rId3"/>
    <sheet name="UE" sheetId="3" r:id="rId4"/>
    <sheet name="Les UEs" sheetId="5" r:id="rId5"/>
    <sheet name="contrôle" sheetId="6" r:id="rId6"/>
  </sheets>
  <externalReferences>
    <externalReference r:id="rId7"/>
  </externalReferences>
  <definedNames>
    <definedName name="ci">'E du T'!#REF!</definedName>
    <definedName name="cm">'E du T'!#REF!</definedName>
    <definedName name="debut_matin">'E du T'!$B$3</definedName>
    <definedName name="debut_midi">'E du T'!$B$4</definedName>
    <definedName name="plage">'E du T'!$B$2</definedName>
    <definedName name="td">'E du T'!#REF!</definedName>
    <definedName name="tp">'E du T'!#REF!</definedName>
    <definedName name="_xlnm.Print_Area" localSheetId="0">'E du T'!$D$12:$AI$115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16" i="1" l="1"/>
  <c r="AS13" i="1"/>
  <c r="AS14" i="1" l="1"/>
  <c r="AT14" i="1" s="1"/>
  <c r="M12" i="1" l="1"/>
  <c r="N87" i="1" l="1"/>
  <c r="U87" i="1" s="1"/>
  <c r="AB87" i="1" s="1"/>
  <c r="AI87" i="1" s="1"/>
  <c r="T12" i="1"/>
  <c r="AA12" i="1" s="1"/>
  <c r="AH12" i="1" s="1"/>
  <c r="K28" i="1" s="1"/>
  <c r="R28" i="1" s="1"/>
  <c r="Y28" i="1" s="1"/>
  <c r="H48" i="1" s="1"/>
  <c r="O48" i="1" s="1"/>
  <c r="V48" i="1" s="1"/>
  <c r="AC48" i="1" s="1"/>
  <c r="F68" i="1" s="1"/>
  <c r="M68" i="1" s="1"/>
  <c r="T68" i="1" s="1"/>
  <c r="J87" i="1" s="1"/>
  <c r="Q87" i="1" s="1"/>
  <c r="W87" i="1"/>
  <c r="AD87" i="1" s="1"/>
  <c r="E27" i="2"/>
  <c r="Q12" i="1"/>
  <c r="X12" i="1" s="1"/>
  <c r="AE12" i="1" s="1"/>
  <c r="H28" i="1" s="1"/>
  <c r="O28" i="1" s="1"/>
  <c r="V28" i="1" s="1"/>
  <c r="AC28" i="1" s="1"/>
  <c r="E48" i="1" s="1"/>
  <c r="L48" i="1" s="1"/>
  <c r="B4" i="2"/>
  <c r="B5" i="2" s="1"/>
  <c r="B6" i="2" s="1"/>
  <c r="D94" i="1"/>
  <c r="D92" i="1"/>
  <c r="F91" i="1"/>
  <c r="G91" i="1"/>
  <c r="H91" i="1" s="1"/>
  <c r="I91" i="1" s="1"/>
  <c r="D74" i="1"/>
  <c r="D72" i="1"/>
  <c r="F71" i="1"/>
  <c r="G71" i="1" s="1"/>
  <c r="H71" i="1" s="1"/>
  <c r="D55" i="1"/>
  <c r="D53" i="1"/>
  <c r="F52" i="1"/>
  <c r="G52" i="1" s="1"/>
  <c r="H52" i="1" s="1"/>
  <c r="D35" i="1"/>
  <c r="D33" i="1"/>
  <c r="B36" i="1"/>
  <c r="B37" i="1" s="1"/>
  <c r="F32" i="1"/>
  <c r="G32" i="1" s="1"/>
  <c r="H32" i="1" s="1"/>
  <c r="I32" i="1" s="1"/>
  <c r="I1" i="2"/>
  <c r="J1" i="2" s="1"/>
  <c r="K1" i="2" s="1"/>
  <c r="L1" i="2" s="1"/>
  <c r="M1" i="2" s="1"/>
  <c r="N1" i="2" s="1"/>
  <c r="E4" i="2"/>
  <c r="C5" i="2"/>
  <c r="C6" i="2" s="1"/>
  <c r="C7" i="2" s="1"/>
  <c r="C8" i="2" s="1"/>
  <c r="C9" i="2" s="1"/>
  <c r="C10" i="2" s="1"/>
  <c r="A12" i="2"/>
  <c r="A18" i="2"/>
  <c r="A19" i="2"/>
  <c r="A20" i="2"/>
  <c r="A21" i="2" s="1"/>
  <c r="A22" i="2" s="1"/>
  <c r="A23" i="2" s="1"/>
  <c r="A24" i="2" s="1"/>
  <c r="A25" i="2" s="1"/>
  <c r="A26" i="2" s="1"/>
  <c r="A27" i="2" s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F7" i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F9" i="1"/>
  <c r="G9" i="1"/>
  <c r="H9" i="1" s="1"/>
  <c r="D13" i="1"/>
  <c r="D15" i="1"/>
  <c r="B16" i="1"/>
  <c r="B17" i="1" s="1"/>
  <c r="B18" i="1" s="1"/>
  <c r="B19" i="1" s="1"/>
  <c r="D19" i="1" s="1"/>
  <c r="B56" i="1"/>
  <c r="B75" i="1"/>
  <c r="B76" i="1" s="1"/>
  <c r="B95" i="1"/>
  <c r="C11" i="2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A13" i="2"/>
  <c r="S48" i="1"/>
  <c r="Z48" i="1" s="1"/>
  <c r="AG48" i="1" s="1"/>
  <c r="J68" i="1" s="1"/>
  <c r="Q68" i="1" s="1"/>
  <c r="X68" i="1" s="1"/>
  <c r="AE68" i="1" s="1"/>
  <c r="D75" i="1"/>
  <c r="I9" i="1"/>
  <c r="D18" i="1" l="1"/>
  <c r="D37" i="1"/>
  <c r="B38" i="1"/>
  <c r="D38" i="1" s="1"/>
  <c r="B20" i="1"/>
  <c r="B21" i="1" s="1"/>
  <c r="D21" i="1" s="1"/>
  <c r="D36" i="1"/>
  <c r="D17" i="1"/>
  <c r="D16" i="1"/>
  <c r="B7" i="2"/>
  <c r="D5" i="2"/>
  <c r="E5" i="2" s="1"/>
  <c r="I52" i="1"/>
  <c r="J32" i="1"/>
  <c r="A14" i="2"/>
  <c r="B96" i="1"/>
  <c r="D95" i="1"/>
  <c r="I71" i="1"/>
  <c r="B77" i="1"/>
  <c r="D76" i="1"/>
  <c r="J9" i="1"/>
  <c r="J91" i="1"/>
  <c r="B57" i="1"/>
  <c r="D56" i="1"/>
  <c r="B39" i="1" l="1"/>
  <c r="D39" i="1" s="1"/>
  <c r="D20" i="1"/>
  <c r="B22" i="1"/>
  <c r="B23" i="1" s="1"/>
  <c r="K9" i="1"/>
  <c r="K32" i="1"/>
  <c r="B58" i="1"/>
  <c r="D57" i="1"/>
  <c r="B78" i="1"/>
  <c r="D77" i="1"/>
  <c r="J71" i="1"/>
  <c r="J52" i="1"/>
  <c r="K91" i="1"/>
  <c r="D96" i="1"/>
  <c r="B97" i="1"/>
  <c r="A15" i="2"/>
  <c r="B8" i="2"/>
  <c r="D6" i="2"/>
  <c r="E6" i="2" s="1"/>
  <c r="D22" i="1" l="1"/>
  <c r="B40" i="1"/>
  <c r="B41" i="1" s="1"/>
  <c r="K71" i="1"/>
  <c r="D23" i="1"/>
  <c r="B24" i="1"/>
  <c r="K52" i="1"/>
  <c r="D78" i="1"/>
  <c r="B79" i="1"/>
  <c r="L9" i="1"/>
  <c r="D7" i="2"/>
  <c r="E7" i="2" s="1"/>
  <c r="B9" i="2"/>
  <c r="L32" i="1"/>
  <c r="A16" i="2"/>
  <c r="L91" i="1"/>
  <c r="D97" i="1"/>
  <c r="B98" i="1"/>
  <c r="D58" i="1"/>
  <c r="B59" i="1"/>
  <c r="D40" i="1" l="1"/>
  <c r="D41" i="1"/>
  <c r="B42" i="1"/>
  <c r="M9" i="1"/>
  <c r="D24" i="1"/>
  <c r="B25" i="1"/>
  <c r="B80" i="1"/>
  <c r="D79" i="1"/>
  <c r="M32" i="1"/>
  <c r="D59" i="1"/>
  <c r="B60" i="1"/>
  <c r="L71" i="1"/>
  <c r="L52" i="1"/>
  <c r="B99" i="1"/>
  <c r="D98" i="1"/>
  <c r="M91" i="1"/>
  <c r="D8" i="2"/>
  <c r="E8" i="2" s="1"/>
  <c r="B10" i="2"/>
  <c r="D60" i="1" l="1"/>
  <c r="B61" i="1"/>
  <c r="D99" i="1"/>
  <c r="B100" i="1"/>
  <c r="M52" i="1"/>
  <c r="D9" i="2"/>
  <c r="E9" i="2" s="1"/>
  <c r="B11" i="2"/>
  <c r="N9" i="1"/>
  <c r="B81" i="1"/>
  <c r="D80" i="1"/>
  <c r="N32" i="1"/>
  <c r="N91" i="1"/>
  <c r="M71" i="1"/>
  <c r="D25" i="1"/>
  <c r="B26" i="1"/>
  <c r="D26" i="1" s="1"/>
  <c r="B43" i="1"/>
  <c r="D42" i="1"/>
  <c r="N71" i="1" l="1"/>
  <c r="B82" i="1"/>
  <c r="D81" i="1"/>
  <c r="B101" i="1"/>
  <c r="D100" i="1"/>
  <c r="O32" i="1"/>
  <c r="N52" i="1"/>
  <c r="O91" i="1"/>
  <c r="O9" i="1"/>
  <c r="B44" i="1"/>
  <c r="D43" i="1"/>
  <c r="B62" i="1"/>
  <c r="D61" i="1"/>
  <c r="B12" i="2"/>
  <c r="D10" i="2"/>
  <c r="E10" i="2" s="1"/>
  <c r="P32" i="1" l="1"/>
  <c r="O71" i="1"/>
  <c r="B13" i="2"/>
  <c r="D11" i="2"/>
  <c r="E11" i="2" s="1"/>
  <c r="P91" i="1"/>
  <c r="B63" i="1"/>
  <c r="D62" i="1"/>
  <c r="B83" i="1"/>
  <c r="D82" i="1"/>
  <c r="B45" i="1"/>
  <c r="D44" i="1"/>
  <c r="O52" i="1"/>
  <c r="B102" i="1"/>
  <c r="D101" i="1"/>
  <c r="P9" i="1"/>
  <c r="Q9" i="1" l="1"/>
  <c r="P71" i="1"/>
  <c r="D45" i="1"/>
  <c r="B46" i="1"/>
  <c r="D46" i="1" s="1"/>
  <c r="D12" i="2"/>
  <c r="E12" i="2" s="1"/>
  <c r="B14" i="2"/>
  <c r="A13" i="1"/>
  <c r="D102" i="1"/>
  <c r="B103" i="1"/>
  <c r="B84" i="1"/>
  <c r="D83" i="1"/>
  <c r="D63" i="1"/>
  <c r="B64" i="1"/>
  <c r="P52" i="1"/>
  <c r="Q91" i="1"/>
  <c r="Q32" i="1"/>
  <c r="B85" i="1" l="1"/>
  <c r="D85" i="1" s="1"/>
  <c r="D84" i="1"/>
  <c r="R91" i="1"/>
  <c r="B104" i="1"/>
  <c r="D103" i="1"/>
  <c r="Q71" i="1"/>
  <c r="D64" i="1"/>
  <c r="B65" i="1"/>
  <c r="R32" i="1"/>
  <c r="Q52" i="1"/>
  <c r="B15" i="2"/>
  <c r="D13" i="2"/>
  <c r="E13" i="2" s="1"/>
  <c r="B13" i="1" s="1"/>
  <c r="A33" i="1"/>
  <c r="R9" i="1"/>
  <c r="R13" i="1" l="1"/>
  <c r="R8" i="1" s="1"/>
  <c r="R14" i="1" s="1"/>
  <c r="S9" i="1"/>
  <c r="S13" i="1" s="1"/>
  <c r="R52" i="1"/>
  <c r="S32" i="1"/>
  <c r="B105" i="1"/>
  <c r="D105" i="1" s="1"/>
  <c r="D104" i="1"/>
  <c r="Q13" i="1"/>
  <c r="Q8" i="1" s="1"/>
  <c r="Q14" i="1" s="1"/>
  <c r="D65" i="1"/>
  <c r="B66" i="1"/>
  <c r="D66" i="1" s="1"/>
  <c r="S91" i="1"/>
  <c r="F13" i="1"/>
  <c r="F8" i="1" s="1"/>
  <c r="F14" i="1" s="1"/>
  <c r="E13" i="1"/>
  <c r="E8" i="1" s="1"/>
  <c r="E14" i="1" s="1"/>
  <c r="G13" i="1"/>
  <c r="G8" i="1" s="1"/>
  <c r="G14" i="1" s="1"/>
  <c r="I13" i="1"/>
  <c r="I8" i="1" s="1"/>
  <c r="I14" i="1" s="1"/>
  <c r="H13" i="1"/>
  <c r="H8" i="1" s="1"/>
  <c r="H14" i="1" s="1"/>
  <c r="J13" i="1"/>
  <c r="J8" i="1" s="1"/>
  <c r="J14" i="1" s="1"/>
  <c r="K13" i="1"/>
  <c r="K8" i="1" s="1"/>
  <c r="K14" i="1" s="1"/>
  <c r="L13" i="1"/>
  <c r="L8" i="1" s="1"/>
  <c r="L14" i="1" s="1"/>
  <c r="M13" i="1"/>
  <c r="M8" i="1" s="1"/>
  <c r="M14" i="1" s="1"/>
  <c r="N13" i="1"/>
  <c r="N8" i="1" s="1"/>
  <c r="N14" i="1" s="1"/>
  <c r="O13" i="1"/>
  <c r="O8" i="1" s="1"/>
  <c r="O14" i="1" s="1"/>
  <c r="P13" i="1"/>
  <c r="P8" i="1" s="1"/>
  <c r="P14" i="1" s="1"/>
  <c r="B16" i="2"/>
  <c r="D14" i="2"/>
  <c r="E14" i="2" s="1"/>
  <c r="B33" i="1" s="1"/>
  <c r="A53" i="1"/>
  <c r="R71" i="1"/>
  <c r="K33" i="1" l="1"/>
  <c r="I33" i="1"/>
  <c r="I31" i="1" s="1"/>
  <c r="I34" i="1" s="1"/>
  <c r="J33" i="1"/>
  <c r="J31" i="1" s="1"/>
  <c r="J34" i="1" s="1"/>
  <c r="H33" i="1"/>
  <c r="H31" i="1" s="1"/>
  <c r="H34" i="1" s="1"/>
  <c r="F33" i="1"/>
  <c r="F31" i="1" s="1"/>
  <c r="F34" i="1" s="1"/>
  <c r="G33" i="1"/>
  <c r="G31" i="1" s="1"/>
  <c r="G34" i="1" s="1"/>
  <c r="E33" i="1"/>
  <c r="E31" i="1" s="1"/>
  <c r="E34" i="1" s="1"/>
  <c r="K31" i="1"/>
  <c r="K34" i="1" s="1"/>
  <c r="L33" i="1"/>
  <c r="L31" i="1" s="1"/>
  <c r="L34" i="1" s="1"/>
  <c r="M33" i="1"/>
  <c r="M31" i="1" s="1"/>
  <c r="M34" i="1" s="1"/>
  <c r="N33" i="1"/>
  <c r="N31" i="1" s="1"/>
  <c r="N34" i="1" s="1"/>
  <c r="O33" i="1"/>
  <c r="O31" i="1" s="1"/>
  <c r="O34" i="1" s="1"/>
  <c r="P33" i="1"/>
  <c r="P31" i="1" s="1"/>
  <c r="P34" i="1" s="1"/>
  <c r="Q33" i="1"/>
  <c r="Q31" i="1" s="1"/>
  <c r="Q34" i="1" s="1"/>
  <c r="B17" i="2"/>
  <c r="D15" i="2"/>
  <c r="E15" i="2" s="1"/>
  <c r="B53" i="1" s="1"/>
  <c r="R53" i="1" s="1"/>
  <c r="R51" i="1" s="1"/>
  <c r="R54" i="1" s="1"/>
  <c r="A72" i="1"/>
  <c r="R33" i="1"/>
  <c r="R31" i="1" s="1"/>
  <c r="R34" i="1" s="1"/>
  <c r="S52" i="1"/>
  <c r="S71" i="1"/>
  <c r="S33" i="1"/>
  <c r="S31" i="1" s="1"/>
  <c r="S34" i="1" s="1"/>
  <c r="T32" i="1"/>
  <c r="S8" i="1"/>
  <c r="S14" i="1" s="1"/>
  <c r="T9" i="1"/>
  <c r="T13" i="1" s="1"/>
  <c r="T91" i="1"/>
  <c r="U9" i="1" l="1"/>
  <c r="T8" i="1"/>
  <c r="T14" i="1" s="1"/>
  <c r="S53" i="1"/>
  <c r="S51" i="1" s="1"/>
  <c r="S54" i="1" s="1"/>
  <c r="T52" i="1"/>
  <c r="T33" i="1"/>
  <c r="T31" i="1" s="1"/>
  <c r="T34" i="1" s="1"/>
  <c r="U32" i="1"/>
  <c r="F53" i="1"/>
  <c r="F51" i="1" s="1"/>
  <c r="F54" i="1" s="1"/>
  <c r="H53" i="1"/>
  <c r="H51" i="1" s="1"/>
  <c r="H54" i="1" s="1"/>
  <c r="E53" i="1"/>
  <c r="E51" i="1" s="1"/>
  <c r="E54" i="1" s="1"/>
  <c r="G53" i="1"/>
  <c r="G51" i="1" s="1"/>
  <c r="G54" i="1" s="1"/>
  <c r="I53" i="1"/>
  <c r="I51" i="1" s="1"/>
  <c r="I54" i="1" s="1"/>
  <c r="J53" i="1"/>
  <c r="J51" i="1" s="1"/>
  <c r="J54" i="1" s="1"/>
  <c r="K53" i="1"/>
  <c r="K51" i="1" s="1"/>
  <c r="K54" i="1" s="1"/>
  <c r="L53" i="1"/>
  <c r="L51" i="1" s="1"/>
  <c r="L54" i="1"/>
  <c r="M53" i="1"/>
  <c r="M51" i="1" s="1"/>
  <c r="M54" i="1" s="1"/>
  <c r="N53" i="1"/>
  <c r="N51" i="1" s="1"/>
  <c r="N54" i="1" s="1"/>
  <c r="O53" i="1"/>
  <c r="O51" i="1" s="1"/>
  <c r="O54" i="1" s="1"/>
  <c r="P53" i="1"/>
  <c r="P51" i="1" s="1"/>
  <c r="P54" i="1" s="1"/>
  <c r="Q53" i="1"/>
  <c r="Q51" i="1" s="1"/>
  <c r="Q54" i="1" s="1"/>
  <c r="U91" i="1"/>
  <c r="T71" i="1"/>
  <c r="B18" i="2"/>
  <c r="D16" i="2"/>
  <c r="E16" i="2" s="1"/>
  <c r="B72" i="1" s="1"/>
  <c r="S72" i="1" s="1"/>
  <c r="S70" i="1" s="1"/>
  <c r="S73" i="1" s="1"/>
  <c r="A92" i="1"/>
  <c r="T72" i="1" l="1"/>
  <c r="T70" i="1" s="1"/>
  <c r="T73" i="1" s="1"/>
  <c r="U71" i="1"/>
  <c r="B19" i="2"/>
  <c r="D17" i="2"/>
  <c r="E17" i="2" s="1"/>
  <c r="B92" i="1" s="1"/>
  <c r="U52" i="1"/>
  <c r="T53" i="1"/>
  <c r="T51" i="1" s="1"/>
  <c r="T54" i="1" s="1"/>
  <c r="V91" i="1"/>
  <c r="E72" i="1"/>
  <c r="E70" i="1" s="1"/>
  <c r="E73" i="1" s="1"/>
  <c r="G72" i="1"/>
  <c r="G70" i="1" s="1"/>
  <c r="G73" i="1" s="1"/>
  <c r="F72" i="1"/>
  <c r="F70" i="1" s="1"/>
  <c r="F73" i="1" s="1"/>
  <c r="H72" i="1"/>
  <c r="H70" i="1" s="1"/>
  <c r="H73" i="1" s="1"/>
  <c r="I72" i="1"/>
  <c r="I70" i="1" s="1"/>
  <c r="I73" i="1" s="1"/>
  <c r="J72" i="1"/>
  <c r="J70" i="1" s="1"/>
  <c r="J73" i="1" s="1"/>
  <c r="K72" i="1"/>
  <c r="K70" i="1" s="1"/>
  <c r="K73" i="1" s="1"/>
  <c r="L72" i="1"/>
  <c r="L70" i="1" s="1"/>
  <c r="L73" i="1" s="1"/>
  <c r="M72" i="1"/>
  <c r="M70" i="1" s="1"/>
  <c r="M73" i="1" s="1"/>
  <c r="N72" i="1"/>
  <c r="N70" i="1" s="1"/>
  <c r="N73" i="1" s="1"/>
  <c r="O72" i="1"/>
  <c r="O70" i="1" s="1"/>
  <c r="O73" i="1" s="1"/>
  <c r="P72" i="1"/>
  <c r="P70" i="1" s="1"/>
  <c r="P73" i="1" s="1"/>
  <c r="Q72" i="1"/>
  <c r="Q70" i="1" s="1"/>
  <c r="Q73" i="1" s="1"/>
  <c r="R72" i="1"/>
  <c r="R70" i="1" s="1"/>
  <c r="R73" i="1"/>
  <c r="V32" i="1"/>
  <c r="U33" i="1"/>
  <c r="U31" i="1" s="1"/>
  <c r="U34" i="1" s="1"/>
  <c r="U13" i="1"/>
  <c r="U8" i="1" s="1"/>
  <c r="U14" i="1" s="1"/>
  <c r="V9" i="1"/>
  <c r="V33" i="1" l="1"/>
  <c r="V31" i="1" s="1"/>
  <c r="V34" i="1" s="1"/>
  <c r="W32" i="1"/>
  <c r="V52" i="1"/>
  <c r="U53" i="1"/>
  <c r="U51" i="1" s="1"/>
  <c r="U54" i="1" s="1"/>
  <c r="E92" i="1"/>
  <c r="E90" i="1" s="1"/>
  <c r="E93" i="1" s="1"/>
  <c r="G92" i="1"/>
  <c r="G90" i="1" s="1"/>
  <c r="G93" i="1" s="1"/>
  <c r="H92" i="1"/>
  <c r="H90" i="1" s="1"/>
  <c r="H93" i="1" s="1"/>
  <c r="F92" i="1"/>
  <c r="F90" i="1" s="1"/>
  <c r="F93" i="1" s="1"/>
  <c r="I92" i="1"/>
  <c r="I90" i="1" s="1"/>
  <c r="I93" i="1" s="1"/>
  <c r="J92" i="1"/>
  <c r="J90" i="1" s="1"/>
  <c r="J93" i="1" s="1"/>
  <c r="K92" i="1"/>
  <c r="K90" i="1" s="1"/>
  <c r="K93" i="1" s="1"/>
  <c r="L92" i="1"/>
  <c r="L90" i="1" s="1"/>
  <c r="L93" i="1" s="1"/>
  <c r="M92" i="1"/>
  <c r="M90" i="1" s="1"/>
  <c r="M93" i="1" s="1"/>
  <c r="N92" i="1"/>
  <c r="N90" i="1" s="1"/>
  <c r="N93" i="1" s="1"/>
  <c r="O92" i="1"/>
  <c r="O90" i="1" s="1"/>
  <c r="O93" i="1" s="1"/>
  <c r="P92" i="1"/>
  <c r="P90" i="1" s="1"/>
  <c r="P93" i="1" s="1"/>
  <c r="Q92" i="1"/>
  <c r="Q90" i="1" s="1"/>
  <c r="Q93" i="1" s="1"/>
  <c r="R92" i="1"/>
  <c r="R90" i="1" s="1"/>
  <c r="R93" i="1" s="1"/>
  <c r="S92" i="1"/>
  <c r="S90" i="1" s="1"/>
  <c r="S93" i="1" s="1"/>
  <c r="T92" i="1"/>
  <c r="T90" i="1" s="1"/>
  <c r="T93" i="1" s="1"/>
  <c r="B20" i="2"/>
  <c r="D18" i="2"/>
  <c r="E18" i="2" s="1"/>
  <c r="V71" i="1"/>
  <c r="U72" i="1"/>
  <c r="U70" i="1" s="1"/>
  <c r="U73" i="1" s="1"/>
  <c r="W91" i="1"/>
  <c r="V92" i="1"/>
  <c r="V90" i="1" s="1"/>
  <c r="V93" i="1" s="1"/>
  <c r="W9" i="1"/>
  <c r="V13" i="1"/>
  <c r="V8" i="1" s="1"/>
  <c r="V14" i="1" s="1"/>
  <c r="U92" i="1"/>
  <c r="U90" i="1" s="1"/>
  <c r="U93" i="1" s="1"/>
  <c r="B21" i="2" l="1"/>
  <c r="D19" i="2"/>
  <c r="E19" i="2" s="1"/>
  <c r="W52" i="1"/>
  <c r="V53" i="1"/>
  <c r="V51" i="1" s="1"/>
  <c r="V54" i="1" s="1"/>
  <c r="W71" i="1"/>
  <c r="V72" i="1"/>
  <c r="V70" i="1" s="1"/>
  <c r="V73" i="1" s="1"/>
  <c r="X32" i="1"/>
  <c r="W33" i="1"/>
  <c r="W31" i="1" s="1"/>
  <c r="W34" i="1" s="1"/>
  <c r="W92" i="1"/>
  <c r="W90" i="1" s="1"/>
  <c r="W93" i="1" s="1"/>
  <c r="X91" i="1"/>
  <c r="X9" i="1"/>
  <c r="W13" i="1"/>
  <c r="W8" i="1" s="1"/>
  <c r="W14" i="1" s="1"/>
  <c r="X71" i="1" l="1"/>
  <c r="W72" i="1"/>
  <c r="W70" i="1" s="1"/>
  <c r="W73" i="1" s="1"/>
  <c r="X52" i="1"/>
  <c r="W53" i="1"/>
  <c r="W51" i="1" s="1"/>
  <c r="W54" i="1" s="1"/>
  <c r="X13" i="1"/>
  <c r="X8" i="1" s="1"/>
  <c r="X14" i="1" s="1"/>
  <c r="Y9" i="1"/>
  <c r="Y13" i="1" s="1"/>
  <c r="Y91" i="1"/>
  <c r="X92" i="1"/>
  <c r="X90" i="1" s="1"/>
  <c r="X93" i="1" s="1"/>
  <c r="Y32" i="1"/>
  <c r="X33" i="1"/>
  <c r="X31" i="1" s="1"/>
  <c r="X34" i="1" s="1"/>
  <c r="D20" i="2"/>
  <c r="E20" i="2" s="1"/>
  <c r="B22" i="2"/>
  <c r="Y52" i="1" l="1"/>
  <c r="X53" i="1"/>
  <c r="X51" i="1" s="1"/>
  <c r="X54" i="1" s="1"/>
  <c r="Y33" i="1"/>
  <c r="Y31" i="1" s="1"/>
  <c r="Y34" i="1" s="1"/>
  <c r="Z32" i="1"/>
  <c r="Z91" i="1"/>
  <c r="Y92" i="1"/>
  <c r="Y90" i="1" s="1"/>
  <c r="Y93" i="1" s="1"/>
  <c r="D21" i="2"/>
  <c r="E21" i="2" s="1"/>
  <c r="B23" i="2"/>
  <c r="Z9" i="1"/>
  <c r="Z13" i="1" s="1"/>
  <c r="Y8" i="1"/>
  <c r="Y14" i="1" s="1"/>
  <c r="X72" i="1"/>
  <c r="X70" i="1" s="1"/>
  <c r="X73" i="1" s="1"/>
  <c r="Y71" i="1"/>
  <c r="Z71" i="1" l="1"/>
  <c r="Y72" i="1"/>
  <c r="Y70" i="1" s="1"/>
  <c r="Y73" i="1" s="1"/>
  <c r="Z92" i="1"/>
  <c r="Z90" i="1" s="1"/>
  <c r="Z93" i="1" s="1"/>
  <c r="AA91" i="1"/>
  <c r="Z33" i="1"/>
  <c r="Z31" i="1" s="1"/>
  <c r="Z34" i="1" s="1"/>
  <c r="AA32" i="1"/>
  <c r="Z8" i="1"/>
  <c r="Z14" i="1" s="1"/>
  <c r="AA9" i="1"/>
  <c r="AA13" i="1" s="1"/>
  <c r="D22" i="2"/>
  <c r="E22" i="2" s="1"/>
  <c r="B24" i="2"/>
  <c r="Z52" i="1"/>
  <c r="Y53" i="1"/>
  <c r="Y51" i="1" s="1"/>
  <c r="Y54" i="1" s="1"/>
  <c r="AB32" i="1" l="1"/>
  <c r="AA33" i="1"/>
  <c r="AA31" i="1" s="1"/>
  <c r="AA34" i="1" s="1"/>
  <c r="D23" i="2"/>
  <c r="E23" i="2" s="1"/>
  <c r="B25" i="2"/>
  <c r="AB91" i="1"/>
  <c r="AA92" i="1"/>
  <c r="AA90" i="1" s="1"/>
  <c r="AA93" i="1" s="1"/>
  <c r="Z53" i="1"/>
  <c r="Z51" i="1" s="1"/>
  <c r="Z54" i="1" s="1"/>
  <c r="AA52" i="1"/>
  <c r="AB9" i="1"/>
  <c r="AA8" i="1"/>
  <c r="AA14" i="1" s="1"/>
  <c r="Z72" i="1"/>
  <c r="Z70" i="1" s="1"/>
  <c r="Z73" i="1" s="1"/>
  <c r="AA71" i="1"/>
  <c r="AB92" i="1" l="1"/>
  <c r="AB90" i="1" s="1"/>
  <c r="AB93" i="1" s="1"/>
  <c r="AC91" i="1"/>
  <c r="D24" i="2"/>
  <c r="E24" i="2" s="1"/>
  <c r="B26" i="2"/>
  <c r="AB71" i="1"/>
  <c r="AA72" i="1"/>
  <c r="AA70" i="1" s="1"/>
  <c r="AA73" i="1" s="1"/>
  <c r="AC9" i="1"/>
  <c r="AB13" i="1"/>
  <c r="AB8" i="1" s="1"/>
  <c r="AB14" i="1" s="1"/>
  <c r="AA53" i="1"/>
  <c r="AA51" i="1" s="1"/>
  <c r="AA54" i="1" s="1"/>
  <c r="AB52" i="1"/>
  <c r="AB33" i="1"/>
  <c r="AB31" i="1" s="1"/>
  <c r="AB34" i="1" s="1"/>
  <c r="AC32" i="1"/>
  <c r="B27" i="2" l="1"/>
  <c r="D26" i="2" s="1"/>
  <c r="E26" i="2" s="1"/>
  <c r="D25" i="2"/>
  <c r="E25" i="2" s="1"/>
  <c r="AC92" i="1"/>
  <c r="AC90" i="1" s="1"/>
  <c r="AC93" i="1" s="1"/>
  <c r="AD91" i="1"/>
  <c r="AC71" i="1"/>
  <c r="AB72" i="1"/>
  <c r="AB70" i="1" s="1"/>
  <c r="AB73" i="1" s="1"/>
  <c r="AC52" i="1"/>
  <c r="AB53" i="1"/>
  <c r="AB51" i="1" s="1"/>
  <c r="AB54" i="1" s="1"/>
  <c r="AC33" i="1"/>
  <c r="AC31" i="1" s="1"/>
  <c r="AC34" i="1" s="1"/>
  <c r="AD32" i="1"/>
  <c r="AD9" i="1"/>
  <c r="AC13" i="1"/>
  <c r="AC8" i="1" s="1"/>
  <c r="AC14" i="1" s="1"/>
  <c r="AD52" i="1" l="1"/>
  <c r="AC53" i="1"/>
  <c r="AC51" i="1" s="1"/>
  <c r="AC54" i="1" s="1"/>
  <c r="AD13" i="1"/>
  <c r="AD8" i="1" s="1"/>
  <c r="AD14" i="1" s="1"/>
  <c r="AE9" i="1"/>
  <c r="AD71" i="1"/>
  <c r="AC72" i="1"/>
  <c r="AC70" i="1" s="1"/>
  <c r="AC73" i="1" s="1"/>
  <c r="AE32" i="1"/>
  <c r="AD33" i="1"/>
  <c r="AD31" i="1" s="1"/>
  <c r="AD34" i="1" s="1"/>
  <c r="AE91" i="1"/>
  <c r="AD92" i="1"/>
  <c r="AD90" i="1" s="1"/>
  <c r="AD93" i="1" s="1"/>
  <c r="AE71" i="1" l="1"/>
  <c r="AD72" i="1"/>
  <c r="AD70" i="1" s="1"/>
  <c r="AD73" i="1" s="1"/>
  <c r="AF9" i="1"/>
  <c r="AF13" i="1" s="1"/>
  <c r="AE13" i="1"/>
  <c r="AE8" i="1" s="1"/>
  <c r="AE14" i="1" s="1"/>
  <c r="AF91" i="1"/>
  <c r="AE92" i="1"/>
  <c r="AE90" i="1" s="1"/>
  <c r="AE93" i="1" s="1"/>
  <c r="AF32" i="1"/>
  <c r="AE33" i="1"/>
  <c r="AE31" i="1" s="1"/>
  <c r="AE34" i="1" s="1"/>
  <c r="AE52" i="1"/>
  <c r="AD53" i="1"/>
  <c r="AD51" i="1" s="1"/>
  <c r="AD54" i="1" s="1"/>
  <c r="AG91" i="1" l="1"/>
  <c r="AF92" i="1"/>
  <c r="AF90" i="1" s="1"/>
  <c r="AF93" i="1" s="1"/>
  <c r="AG9" i="1"/>
  <c r="AG13" i="1" s="1"/>
  <c r="AF8" i="1"/>
  <c r="AF14" i="1" s="1"/>
  <c r="AE53" i="1"/>
  <c r="AE51" i="1" s="1"/>
  <c r="AE54" i="1" s="1"/>
  <c r="AF52" i="1"/>
  <c r="AF33" i="1"/>
  <c r="AF31" i="1" s="1"/>
  <c r="AF34" i="1" s="1"/>
  <c r="AG32" i="1"/>
  <c r="AF71" i="1"/>
  <c r="AE72" i="1"/>
  <c r="AE70" i="1" s="1"/>
  <c r="AE73" i="1" s="1"/>
  <c r="AF72" i="1" l="1"/>
  <c r="AF70" i="1" s="1"/>
  <c r="AF73" i="1" s="1"/>
  <c r="AG71" i="1"/>
  <c r="AH32" i="1"/>
  <c r="AG33" i="1"/>
  <c r="AG31" i="1" s="1"/>
  <c r="AG34" i="1" s="1"/>
  <c r="AG8" i="1"/>
  <c r="AG14" i="1" s="1"/>
  <c r="AH9" i="1"/>
  <c r="AH13" i="1" s="1"/>
  <c r="AG52" i="1"/>
  <c r="AF53" i="1"/>
  <c r="AF51" i="1" s="1"/>
  <c r="AF54" i="1" s="1"/>
  <c r="AH91" i="1"/>
  <c r="AG92" i="1"/>
  <c r="AG90" i="1" s="1"/>
  <c r="AG93" i="1" s="1"/>
  <c r="AI32" i="1" l="1"/>
  <c r="AH33" i="1"/>
  <c r="AH31" i="1" s="1"/>
  <c r="AH34" i="1" s="1"/>
  <c r="AI91" i="1"/>
  <c r="AH92" i="1"/>
  <c r="AH90" i="1" s="1"/>
  <c r="AH93" i="1" s="1"/>
  <c r="AG53" i="1"/>
  <c r="AG51" i="1" s="1"/>
  <c r="AG54" i="1" s="1"/>
  <c r="AH52" i="1"/>
  <c r="AG72" i="1"/>
  <c r="AG70" i="1" s="1"/>
  <c r="AG73" i="1" s="1"/>
  <c r="AH71" i="1"/>
  <c r="AH8" i="1"/>
  <c r="AH14" i="1" s="1"/>
  <c r="AI9" i="1"/>
  <c r="AI14" i="1" l="1"/>
  <c r="AI13" i="1"/>
  <c r="AI8" i="1" s="1"/>
  <c r="AI33" i="1"/>
  <c r="AI31" i="1" s="1"/>
  <c r="AI34" i="1" s="1"/>
  <c r="AI92" i="1"/>
  <c r="AI90" i="1" s="1"/>
  <c r="AI93" i="1" s="1"/>
  <c r="AI71" i="1"/>
  <c r="AH72" i="1"/>
  <c r="AH70" i="1" s="1"/>
  <c r="AH73" i="1" s="1"/>
  <c r="AI52" i="1"/>
  <c r="AH53" i="1"/>
  <c r="AH51" i="1" s="1"/>
  <c r="AH54" i="1" s="1"/>
  <c r="AI72" i="1" l="1"/>
  <c r="AI70" i="1" s="1"/>
  <c r="AI73" i="1" s="1"/>
  <c r="AI53" i="1"/>
  <c r="AI51" i="1" s="1"/>
  <c r="AI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jmw</author>
    <author/>
  </authors>
  <commentList>
    <comment ref="W15" authorId="0" shapeId="0" xr:uid="{92926191-FC29-43CD-AECA-B156076C5CA1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Labo langue en Botanique</t>
        </r>
      </text>
    </comment>
    <comment ref="AD15" authorId="0" shapeId="0" xr:uid="{27265401-9729-49BE-85B1-4804AF6DF0DB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Labo langue en Botanique</t>
        </r>
      </text>
    </comment>
    <comment ref="T16" authorId="0" shapeId="0" xr:uid="{86858860-F149-4062-BF73-3944829C8B3B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ILB S01H</t>
        </r>
      </text>
    </comment>
    <comment ref="AA16" authorId="0" shapeId="0" xr:uid="{4E8D867F-982A-41AB-8515-C1A9759BD4A3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ILB S01H</t>
        </r>
      </text>
    </comment>
    <comment ref="AH16" authorId="0" shapeId="0" xr:uid="{C45401C8-6170-4CB0-B12E-ECCA6E3D8DC9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ILB S01H</t>
        </r>
      </text>
    </comment>
    <comment ref="AD17" authorId="0" shapeId="0" xr:uid="{50B36DE3-5F32-43C3-A311-622DB85F53CC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salle réunion 010 plateforme</t>
        </r>
      </text>
    </comment>
    <comment ref="V19" authorId="0" shapeId="0" xr:uid="{AD12E535-3D8F-43E2-A042-8039CB52D00A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en remplacement du 4 oct</t>
        </r>
      </text>
    </comment>
    <comment ref="P21" authorId="0" shapeId="0" xr:uid="{73EA7476-2D35-4935-A322-3506C67F6B89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CM
R21</t>
        </r>
      </text>
    </comment>
    <comment ref="T21" authorId="0" shapeId="0" xr:uid="{0B996739-07AB-45DA-BEF3-92DF399B18CE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CM
R21</t>
        </r>
      </text>
    </comment>
    <comment ref="W21" authorId="0" shapeId="0" xr:uid="{C0318F12-9524-444C-A653-01DF14888328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CM
R21</t>
        </r>
      </text>
    </comment>
    <comment ref="AA21" authorId="0" shapeId="0" xr:uid="{174D2F0E-22DD-4346-B46E-C01F5FA23E1B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CM
R21</t>
        </r>
      </text>
    </comment>
    <comment ref="AD21" authorId="0" shapeId="0" xr:uid="{AF3C375A-A130-4F10-98D6-60691A3526C2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CM
R21</t>
        </r>
      </text>
    </comment>
    <comment ref="AH21" authorId="0" shapeId="0" xr:uid="{E0B85DA1-82B0-46DF-B353-06E5602C1CEC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E222 CEBGS</t>
        </r>
      </text>
    </comment>
    <comment ref="G35" authorId="0" shapeId="0" xr:uid="{0546E0AA-3C09-42FB-9D9B-760558B2C9BD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Labo langue en Botanique</t>
        </r>
      </text>
    </comment>
    <comment ref="N35" authorId="0" shapeId="0" xr:uid="{BB096BE8-1153-4317-80C0-DFB04EA6A1CB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Labo langue en Botanique</t>
        </r>
      </text>
    </comment>
    <comment ref="U35" authorId="0" shapeId="0" xr:uid="{C3DE4495-47C2-4ABB-B107-B01D4AAF6C1A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Labo langue en Botanique</t>
        </r>
      </text>
    </comment>
    <comment ref="Z35" authorId="0" shapeId="0" xr:uid="{DD5A3E84-CA6E-49D1-A0D9-19ADF8087528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E222</t>
        </r>
      </text>
    </comment>
    <comment ref="AB35" authorId="0" shapeId="0" xr:uid="{61D1C130-BF4E-48F2-9088-8A8A02465BF7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Labo langue en Botanique</t>
        </r>
      </text>
    </comment>
    <comment ref="K36" authorId="0" shapeId="0" xr:uid="{A504D9D8-4938-4E5D-B48C-A5BB91837C4B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ILB S01H</t>
        </r>
      </text>
    </comment>
    <comment ref="M36" authorId="0" shapeId="0" xr:uid="{B9119189-AF94-41A1-8AB5-6C463EF5837A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GSC</t>
        </r>
      </text>
    </comment>
    <comment ref="T36" authorId="0" shapeId="0" xr:uid="{55A9D571-656D-4F48-85ED-1F668B60FB68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GSC</t>
        </r>
      </text>
    </comment>
    <comment ref="AA36" authorId="0" shapeId="0" xr:uid="{8C804B1A-5668-449B-AB86-A74E445F8C09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GSC</t>
        </r>
      </text>
    </comment>
    <comment ref="F41" authorId="0" shapeId="0" xr:uid="{1AF21D4A-DF33-4AFE-9625-9CF0CAA38F00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114</t>
        </r>
      </text>
    </comment>
    <comment ref="G41" authorId="0" shapeId="0" xr:uid="{3D879983-53BC-4676-91AE-37284BEA0A55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CM</t>
        </r>
      </text>
    </comment>
    <comment ref="K41" authorId="0" shapeId="0" xr:uid="{D77F5EEB-A290-48C1-B2C9-565CAA3BB3F3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E222</t>
        </r>
      </text>
    </comment>
    <comment ref="M41" authorId="0" shapeId="0" xr:uid="{C15821E6-FC0D-40B7-8261-FAAF064A4802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114</t>
        </r>
      </text>
    </comment>
    <comment ref="N41" authorId="0" shapeId="0" xr:uid="{BE969F8B-6805-4D51-9C96-407C7D498B48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CM</t>
        </r>
      </text>
    </comment>
    <comment ref="R41" authorId="0" shapeId="0" xr:uid="{03346E31-1D11-4587-AD29-843D376D6DD2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D212</t>
        </r>
      </text>
    </comment>
    <comment ref="T41" authorId="0" shapeId="0" xr:uid="{3AA1543F-AD89-46A0-896E-90B9A4CE89B8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114</t>
        </r>
      </text>
    </comment>
    <comment ref="U41" authorId="0" shapeId="0" xr:uid="{D4AF971F-D47A-4B6E-A069-0F063A71085A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CM</t>
        </r>
      </text>
    </comment>
    <comment ref="Y41" authorId="0" shapeId="0" xr:uid="{141CEF15-CAEE-4AEE-B795-E9C1B2E465FB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112</t>
        </r>
      </text>
    </comment>
    <comment ref="AA41" authorId="0" shapeId="0" xr:uid="{6E266510-1A05-4275-AB4B-348436245C22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114</t>
        </r>
      </text>
    </comment>
    <comment ref="AB41" authorId="0" shapeId="0" xr:uid="{19074854-C482-4710-ACBC-0CF53B9BCFCE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CM</t>
        </r>
      </text>
    </comment>
    <comment ref="G43" authorId="1" shapeId="0" xr:uid="{78A00DE7-5CE8-45FD-A527-E13C433158C0}">
      <text>
        <r>
          <rPr>
            <b/>
            <sz val="9"/>
            <color rgb="FF000000"/>
            <rFont val="Tahoma"/>
            <family val="2"/>
            <charset val="1"/>
          </rPr>
          <t>salle info</t>
        </r>
      </text>
    </comment>
    <comment ref="N43" authorId="1" shapeId="0" xr:uid="{005689DF-E131-4628-BFC4-17570D47E561}">
      <text>
        <r>
          <rPr>
            <b/>
            <sz val="9"/>
            <color rgb="FF000000"/>
            <rFont val="Tahoma"/>
            <family val="2"/>
            <charset val="1"/>
          </rPr>
          <t>salle info</t>
        </r>
      </text>
    </comment>
    <comment ref="U43" authorId="1" shapeId="0" xr:uid="{6C844C94-B58D-45A5-98A8-17B71537F58E}">
      <text>
        <r>
          <rPr>
            <b/>
            <sz val="9"/>
            <color rgb="FF000000"/>
            <rFont val="Tahoma"/>
            <family val="2"/>
            <charset val="1"/>
          </rPr>
          <t>salle info</t>
        </r>
      </text>
    </comment>
    <comment ref="AB43" authorId="1" shapeId="0" xr:uid="{03D143CF-B702-4ACC-BD90-7C87C514D331}">
      <text>
        <r>
          <rPr>
            <b/>
            <sz val="9"/>
            <color rgb="FF000000"/>
            <rFont val="Tahoma"/>
            <family val="2"/>
            <charset val="1"/>
          </rPr>
          <t>salle info</t>
        </r>
      </text>
    </comment>
    <comment ref="K55" authorId="0" shapeId="0" xr:uid="{78EC1E94-51EF-43F3-B306-FBDC313A4E2F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Labo langue en Botanique</t>
        </r>
      </text>
    </comment>
    <comment ref="R55" authorId="0" shapeId="0" xr:uid="{6D496E5B-5290-437A-A12A-19AFBA8AE049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Labo langue en Botanique</t>
        </r>
      </text>
    </comment>
    <comment ref="Y55" authorId="0" shapeId="0" xr:uid="{A2DB6DAF-9D3C-44A4-89EE-7A63C351CC37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Labo langue en Botanique</t>
        </r>
      </text>
    </comment>
    <comment ref="Z55" authorId="0" shapeId="0" xr:uid="{CC0C1CEF-38DA-4486-808A-2D00192401B6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114</t>
        </r>
      </text>
    </comment>
    <comment ref="AF55" authorId="0" shapeId="0" xr:uid="{12C3DACA-11EE-47CD-9D0E-CDFEBACBA5A8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Labo langue en Botanique</t>
        </r>
      </text>
    </comment>
    <comment ref="AG55" authorId="0" shapeId="0" xr:uid="{FD683CFC-55A7-45B9-9910-1ED2641447E4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114</t>
        </r>
      </text>
    </comment>
    <comment ref="AS55" authorId="0" shapeId="0" xr:uid="{2EB95D98-C65F-4DF4-8045-EA4AFA3AB653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GSC</t>
        </r>
      </text>
    </comment>
    <comment ref="X56" authorId="0" shapeId="0" xr:uid="{204FCDDF-2561-4640-99CB-0CC5AF2A86ED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GSC</t>
        </r>
      </text>
    </comment>
    <comment ref="I57" authorId="0" shapeId="0" xr:uid="{141BCF12-EF7C-4900-886C-C33D55AD2FF4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R21</t>
        </r>
      </text>
    </comment>
    <comment ref="P57" authorId="0" shapeId="0" xr:uid="{4681A86B-E9A1-439F-A18F-17B1E44A32AB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R21</t>
        </r>
      </text>
    </comment>
    <comment ref="W57" authorId="0" shapeId="0" xr:uid="{7B90169E-3BE5-4E55-809D-F76F6AF38C32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R21</t>
        </r>
      </text>
    </comment>
    <comment ref="AD57" authorId="0" shapeId="0" xr:uid="{697A4B07-F9C9-457A-85A4-45B84FCCC9AF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R21</t>
        </r>
      </text>
    </comment>
    <comment ref="Z58" authorId="0" shapeId="0" xr:uid="{29E390EF-BAAE-4C77-9AA4-42418CC3A787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114</t>
        </r>
      </text>
    </comment>
    <comment ref="AG58" authorId="0" shapeId="0" xr:uid="{499C1E61-B7D4-4569-AF0C-C54FD0106C64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114</t>
        </r>
      </text>
    </comment>
    <comment ref="I61" authorId="0" shapeId="0" xr:uid="{995A1656-0581-4EE9-ABF3-6FD29495470D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D212</t>
        </r>
      </text>
    </comment>
    <comment ref="J61" authorId="0" shapeId="0" xr:uid="{DE8B46FD-1BE0-44C4-8132-0F0A376E8C42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GSC</t>
        </r>
      </text>
    </comment>
    <comment ref="K61" authorId="0" shapeId="0" xr:uid="{BCCEEDF7-7056-4961-8CDA-FF369717C048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CM</t>
        </r>
      </text>
    </comment>
    <comment ref="L61" authorId="1" shapeId="0" xr:uid="{3530BA42-D27C-46DC-842F-C317BDAF0A68}">
      <text>
        <r>
          <rPr>
            <b/>
            <sz val="9"/>
            <color rgb="FF000000"/>
            <rFont val="Tahoma"/>
            <family val="2"/>
            <charset val="1"/>
          </rPr>
          <t>salle info</t>
        </r>
      </text>
    </comment>
    <comment ref="P61" authorId="0" shapeId="0" xr:uid="{A3D91FA6-5B13-4ED1-B86E-BA6522F1FA27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CM</t>
        </r>
      </text>
    </comment>
    <comment ref="Q61" authorId="0" shapeId="0" xr:uid="{9AB37742-7115-412A-B801-D5C1A178C57C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GSC</t>
        </r>
      </text>
    </comment>
    <comment ref="R61" authorId="1" shapeId="0" xr:uid="{52872995-29FC-4A44-A06B-92624A277979}">
      <text>
        <r>
          <rPr>
            <b/>
            <sz val="9"/>
            <color rgb="FF000000"/>
            <rFont val="Tahoma"/>
            <family val="2"/>
            <charset val="1"/>
          </rPr>
          <t>salle info</t>
        </r>
      </text>
    </comment>
    <comment ref="S61" authorId="0" shapeId="0" xr:uid="{E8E6D2EE-57A9-4811-847A-01E662C334D5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D212</t>
        </r>
      </text>
    </comment>
    <comment ref="X61" authorId="0" shapeId="0" xr:uid="{4E7EB242-0A0E-4035-B02A-43DBAB4BCB07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R14A Zool</t>
        </r>
      </text>
    </comment>
    <comment ref="Y61" authorId="0" shapeId="0" xr:uid="{8A16126A-3F44-4C69-B08D-B2E9D3DE37B6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Bataillon</t>
        </r>
      </text>
    </comment>
    <comment ref="AF61" authorId="0" shapeId="0" xr:uid="{C532D5D6-4831-4F01-A05C-A1FA7A39AE53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GSC 2h</t>
        </r>
      </text>
    </comment>
    <comment ref="L62" authorId="1" shapeId="0" xr:uid="{C18215BB-020F-4EF0-9B1E-4A16E61AB77C}">
      <text>
        <r>
          <rPr>
            <b/>
            <sz val="9"/>
            <color rgb="FF000000"/>
            <rFont val="Tahoma"/>
            <family val="2"/>
            <charset val="1"/>
          </rPr>
          <t>salle info</t>
        </r>
      </text>
    </comment>
    <comment ref="P62" authorId="0" shapeId="0" xr:uid="{6ECD5C82-AD65-4CED-BFE3-82D4FD35770D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CM</t>
        </r>
      </text>
    </comment>
    <comment ref="R62" authorId="1" shapeId="0" xr:uid="{C81D493A-3FBF-4208-8698-59F70F1404D3}">
      <text>
        <r>
          <rPr>
            <b/>
            <sz val="9"/>
            <color rgb="FF000000"/>
            <rFont val="Tahoma"/>
            <family val="2"/>
            <charset val="1"/>
          </rPr>
          <t>salle info</t>
        </r>
      </text>
    </comment>
    <comment ref="K63" authorId="1" shapeId="0" xr:uid="{6AE2BAD3-1927-4583-8C8E-40008E59AF17}">
      <text>
        <r>
          <rPr>
            <b/>
            <sz val="9"/>
            <color rgb="FF000000"/>
            <rFont val="Tahoma"/>
            <family val="2"/>
            <charset val="1"/>
          </rPr>
          <t>salle info</t>
        </r>
      </text>
    </comment>
    <comment ref="L63" authorId="1" shapeId="0" xr:uid="{6E70CF76-FFBD-4CAF-AF36-FC478B542838}">
      <text>
        <r>
          <rPr>
            <b/>
            <sz val="9"/>
            <color rgb="FF000000"/>
            <rFont val="Tahoma"/>
            <family val="2"/>
            <charset val="1"/>
          </rPr>
          <t>salle info</t>
        </r>
      </text>
    </comment>
    <comment ref="R63" authorId="1" shapeId="0" xr:uid="{F7BB119D-87B0-4044-8730-3B23DDF305C8}">
      <text>
        <r>
          <rPr>
            <b/>
            <sz val="9"/>
            <color rgb="FF000000"/>
            <rFont val="Tahoma"/>
            <family val="2"/>
            <charset val="1"/>
          </rPr>
          <t>salle info</t>
        </r>
      </text>
    </comment>
    <comment ref="L64" authorId="1" shapeId="0" xr:uid="{77BAF1FF-281D-4899-9D5C-F13ACA855979}">
      <text>
        <r>
          <rPr>
            <b/>
            <sz val="9"/>
            <color rgb="FF000000"/>
            <rFont val="Tahoma"/>
            <family val="2"/>
            <charset val="1"/>
          </rPr>
          <t>salle info</t>
        </r>
      </text>
    </comment>
    <comment ref="R64" authorId="1" shapeId="0" xr:uid="{D0D3355C-F4F6-40CA-83EE-593BB79DEF98}">
      <text>
        <r>
          <rPr>
            <b/>
            <sz val="9"/>
            <color rgb="FF000000"/>
            <rFont val="Tahoma"/>
            <family val="2"/>
            <charset val="1"/>
          </rPr>
          <t>salle info</t>
        </r>
      </text>
    </comment>
    <comment ref="H74" authorId="0" shapeId="0" xr:uid="{DD99A973-19AD-49F9-B80E-59A2F92DDB51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E222 et D212 14h-17h</t>
        </r>
      </text>
    </comment>
    <comment ref="I74" authorId="0" shapeId="0" xr:uid="{CD87238B-200C-45A6-8D64-B5B5536DA3F2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Labo langue en Botanique</t>
        </r>
      </text>
    </comment>
    <comment ref="J74" authorId="0" shapeId="0" xr:uid="{9EAACC13-2107-491A-ABBD-9F3E795D0F87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114</t>
        </r>
      </text>
    </comment>
    <comment ref="P74" authorId="0" shapeId="0" xr:uid="{280541C0-E274-4793-817D-175782BFBD68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Labo langue en Botanique</t>
        </r>
      </text>
    </comment>
    <comment ref="Q74" authorId="0" shapeId="0" xr:uid="{23C09DE6-11BB-4FB9-83EA-C599D9BDF7E7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114</t>
        </r>
      </text>
    </comment>
    <comment ref="W74" authorId="0" shapeId="0" xr:uid="{689A737A-C54A-423F-A372-5D6DDE73ED93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Labo langue en Botanique</t>
        </r>
      </text>
    </comment>
    <comment ref="X74" authorId="0" shapeId="0" xr:uid="{D0537FAF-9AAA-42D6-83E5-45803954D38D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114</t>
        </r>
      </text>
    </comment>
    <comment ref="G76" authorId="0" shapeId="0" xr:uid="{199CDEE5-663D-47B2-AA38-B5329D971543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R21</t>
        </r>
      </text>
    </comment>
    <comment ref="N76" authorId="0" shapeId="0" xr:uid="{5BFB0E7E-5511-4316-982D-9396F13FA755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R21</t>
        </r>
      </text>
    </comment>
    <comment ref="P76" authorId="1" shapeId="0" xr:uid="{11098AE2-7738-4766-B331-A878BB7AD3BF}">
      <text>
        <r>
          <rPr>
            <b/>
            <sz val="9"/>
            <color rgb="FF000000"/>
            <rFont val="Tahoma"/>
            <family val="2"/>
            <charset val="1"/>
          </rPr>
          <t xml:space="preserve">jmw:
</t>
        </r>
        <r>
          <rPr>
            <sz val="9"/>
            <color rgb="FF000000"/>
            <rFont val="Tahoma"/>
            <family val="2"/>
            <charset val="1"/>
          </rPr>
          <t>Examen Maresquelle
prévoir Chevalier</t>
        </r>
      </text>
    </comment>
    <comment ref="J77" authorId="0" shapeId="0" xr:uid="{D4640BA0-25E9-47D1-9CA5-CAE977A55241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114</t>
        </r>
      </text>
    </comment>
    <comment ref="Q77" authorId="0" shapeId="0" xr:uid="{74F4BD5E-3FA5-4CF2-8D4A-A38DD0A664D6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114</t>
        </r>
      </text>
    </comment>
    <comment ref="X77" authorId="0" shapeId="0" xr:uid="{A3521770-A3F3-479F-B496-A631E5D8D20F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114</t>
        </r>
      </text>
    </comment>
    <comment ref="U80" authorId="0" shapeId="0" xr:uid="{F2F08F20-E1FC-4321-A494-FDDBBF18FBCB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A101</t>
        </r>
      </text>
    </comment>
    <comment ref="X80" authorId="1" shapeId="0" xr:uid="{0F683B8D-A575-4021-BA5F-D9D3DDB76540}">
      <text>
        <r>
          <rPr>
            <b/>
            <sz val="9"/>
            <color rgb="FF000000"/>
            <rFont val="Tahoma"/>
            <family val="2"/>
            <charset val="1"/>
          </rPr>
          <t xml:space="preserve">jmw:
</t>
        </r>
        <r>
          <rPr>
            <sz val="9"/>
            <color rgb="FF000000"/>
            <rFont val="Tahoma"/>
            <family val="2"/>
            <charset val="1"/>
          </rPr>
          <t>JF Lefevre SERTIT</t>
        </r>
      </text>
    </comment>
    <comment ref="X81" authorId="1" shapeId="0" xr:uid="{CF3E4C82-5F9D-43AB-AF6D-9957AA89F887}">
      <text>
        <r>
          <rPr>
            <b/>
            <sz val="9"/>
            <color rgb="FF000000"/>
            <rFont val="Tahoma"/>
            <family val="2"/>
            <charset val="1"/>
          </rPr>
          <t xml:space="preserve">jmw:
</t>
        </r>
        <r>
          <rPr>
            <sz val="9"/>
            <color rgb="FF000000"/>
            <rFont val="Tahoma"/>
            <family val="2"/>
            <charset val="1"/>
          </rPr>
          <t>Examen Maresquelle
prévoir Chevalier</t>
        </r>
      </text>
    </comment>
    <comment ref="X82" authorId="1" shapeId="0" xr:uid="{AC532D3A-9948-4398-9F8C-B27A6CF67E19}">
      <text>
        <r>
          <rPr>
            <b/>
            <sz val="9"/>
            <color rgb="FF000000"/>
            <rFont val="Tahoma"/>
            <family val="2"/>
            <charset val="1"/>
          </rPr>
          <t xml:space="preserve">jmw:
</t>
        </r>
        <r>
          <rPr>
            <sz val="9"/>
            <color rgb="FF000000"/>
            <rFont val="Tahoma"/>
            <family val="2"/>
            <charset val="1"/>
          </rPr>
          <t>Examen Maresquelle
prévoir Chevalier</t>
        </r>
      </text>
    </comment>
    <comment ref="X83" authorId="1" shapeId="0" xr:uid="{7091A328-229B-4745-858F-B993E0EB7010}">
      <text>
        <r>
          <rPr>
            <b/>
            <sz val="9"/>
            <color rgb="FF000000"/>
            <rFont val="Tahoma"/>
            <family val="2"/>
            <charset val="1"/>
          </rPr>
          <t xml:space="preserve">jmw:
</t>
        </r>
        <r>
          <rPr>
            <sz val="9"/>
            <color rgb="FF000000"/>
            <rFont val="Tahoma"/>
            <family val="2"/>
            <charset val="1"/>
          </rPr>
          <t>Examen Maresquelle
prévoir Chevalier</t>
        </r>
      </text>
    </comment>
    <comment ref="M94" authorId="0" shapeId="0" xr:uid="{EF5F1D69-D15F-412F-BFCB-2102BAD8E8E6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Labo langue en Botanique</t>
        </r>
      </text>
    </comment>
    <comment ref="N94" authorId="0" shapeId="0" xr:uid="{1E91C540-8BD6-4DE0-88DE-EC2A442EB050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114</t>
        </r>
      </text>
    </comment>
    <comment ref="T94" authorId="0" shapeId="0" xr:uid="{68458395-B262-4E3E-A514-46F501145EBA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Labo langue en Botanique</t>
        </r>
      </text>
    </comment>
    <comment ref="U96" authorId="0" shapeId="0" xr:uid="{6E42EC1F-58BF-4142-9C1A-586CE197F4EC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CC3 de 10h-11h30 R01
salle enseignant chevalier</t>
        </r>
      </text>
    </comment>
    <comment ref="N97" authorId="0" shapeId="0" xr:uid="{D51B9DC3-B29F-432A-9AAE-E54FA12723FF}">
      <text>
        <r>
          <rPr>
            <b/>
            <sz val="9"/>
            <color indexed="81"/>
            <rFont val="Tahoma"/>
            <family val="2"/>
          </rPr>
          <t>jmw:</t>
        </r>
        <r>
          <rPr>
            <sz val="9"/>
            <color indexed="81"/>
            <rFont val="Tahoma"/>
            <family val="2"/>
          </rPr>
          <t xml:space="preserve">
114</t>
        </r>
      </text>
    </comment>
  </commentList>
</comments>
</file>

<file path=xl/sharedStrings.xml><?xml version="1.0" encoding="utf-8"?>
<sst xmlns="http://schemas.openxmlformats.org/spreadsheetml/2006/main" count="584" uniqueCount="147">
  <si>
    <t>annee</t>
  </si>
  <si>
    <t>mois</t>
  </si>
  <si>
    <t>nb de jour</t>
  </si>
  <si>
    <t>J/H</t>
  </si>
  <si>
    <t>Lu</t>
  </si>
  <si>
    <t>Ma</t>
  </si>
  <si>
    <t>Me</t>
  </si>
  <si>
    <t>Je</t>
  </si>
  <si>
    <t>Ve</t>
  </si>
  <si>
    <t>Sa</t>
  </si>
  <si>
    <t>Di</t>
  </si>
  <si>
    <t>plage</t>
  </si>
  <si>
    <t>debut matin</t>
  </si>
  <si>
    <t>debut midi</t>
  </si>
  <si>
    <t>jour</t>
  </si>
  <si>
    <t>max jour</t>
  </si>
  <si>
    <t>mois scolaire</t>
  </si>
  <si>
    <t>plages</t>
  </si>
  <si>
    <t>Jan</t>
  </si>
  <si>
    <t>Fev</t>
  </si>
  <si>
    <t>Mar</t>
  </si>
  <si>
    <t>Mai</t>
  </si>
  <si>
    <t>Juin</t>
  </si>
  <si>
    <t>Juil</t>
  </si>
  <si>
    <t>Aout</t>
  </si>
  <si>
    <t>Sept</t>
  </si>
  <si>
    <t>Oct</t>
  </si>
  <si>
    <t>Nov</t>
  </si>
  <si>
    <t>Dec</t>
  </si>
  <si>
    <t>Avril</t>
  </si>
  <si>
    <t>mois courant</t>
  </si>
  <si>
    <t>mois suivant</t>
  </si>
  <si>
    <t>Vacances</t>
  </si>
  <si>
    <t>Toussaint</t>
  </si>
  <si>
    <t>S2</t>
  </si>
  <si>
    <t>Rentrée M1/M2</t>
  </si>
  <si>
    <t>Lecompte Odile</t>
  </si>
  <si>
    <t>odile.lecompte@unistra.fr</t>
  </si>
  <si>
    <t>Cavarelli Jean</t>
  </si>
  <si>
    <t>jean.cavarelli@unistra.fr</t>
  </si>
  <si>
    <t>annick@igbmc.fr</t>
  </si>
  <si>
    <t>RMN</t>
  </si>
  <si>
    <t>Semestre 2</t>
  </si>
  <si>
    <t>Mécanismes fondamentaux en sciences du vivant : des structures 3D aux fonctions</t>
  </si>
  <si>
    <t>rentrée</t>
  </si>
  <si>
    <t>omi</t>
  </si>
  <si>
    <t>mfs</t>
  </si>
  <si>
    <t>M1S1</t>
  </si>
  <si>
    <t>CM</t>
  </si>
  <si>
    <t>Outils mathématiques et informatique</t>
  </si>
  <si>
    <t>TD</t>
  </si>
  <si>
    <t>TP</t>
  </si>
  <si>
    <t>Analyse des séquences macromoléculaires</t>
  </si>
  <si>
    <t>TE</t>
  </si>
  <si>
    <t>CI</t>
  </si>
  <si>
    <t>CIa</t>
  </si>
  <si>
    <t>jm</t>
  </si>
  <si>
    <t>CIj</t>
  </si>
  <si>
    <t>ms</t>
  </si>
  <si>
    <t>pr</t>
  </si>
  <si>
    <t>mec</t>
  </si>
  <si>
    <t>CC2</t>
  </si>
  <si>
    <t>lg</t>
  </si>
  <si>
    <t>Analyse des séquences macromoléculaires - 3 ECTS</t>
  </si>
  <si>
    <t>Cours : 16h Cours intégrés : -Travaux dirigés : 12h Travaux pratiques : -Travail étudiant :3h</t>
  </si>
  <si>
    <t xml:space="preserve">    Analyse des séquences macromoléculaires Cours : 16h Cours intégrés : -Travaux dirigés : 12h Travaux pratiques : -Travail étudiant :3h </t>
  </si>
  <si>
    <t>Détermination des structures 3D-1 - 3 ECTS</t>
  </si>
  <si>
    <t>Cours : 27h Cours intégrés : -Travaux dirigés : 12h Travaux pratiques : -Travail étudiant :-</t>
  </si>
  <si>
    <t>Modélisation moléculaire - 3 ECTS</t>
  </si>
  <si>
    <t>Cours : 10h Cours intégrés : 10h Travaux dirigés : 16h Travaux pratiques : -Travail étudiant :-</t>
  </si>
  <si>
    <t xml:space="preserve">    Modélisation moléculaireCours : 10h Cours intégrés : 10h Travaux dirigés : 16h Travaux pratiques : -Travail étudiant :-</t>
  </si>
  <si>
    <t>Introduction à la programmation avec Java - 3 ECTS</t>
  </si>
  <si>
    <t>Cours : 12h Cours intégrés : -Travaux dirigés : 14h Travaux pratiques : 10h Travail étudiant :-</t>
  </si>
  <si>
    <t>Langues M1S1 - 3 ECTS</t>
  </si>
  <si>
    <t>Cours : -Cours intégrés : -Travaux dirigés : 16h Travaux pratiques : -Travail étudiant :60h</t>
  </si>
  <si>
    <t xml:space="preserve">    Anglais - S1 MasterCours : -Cours intégrés : -Travaux dirigés : 16h Travaux pratiques : -Travail étudiant :60h</t>
  </si>
  <si>
    <t xml:space="preserve">    Allemand -S1 MasterCours : -Cours intégrés : -Travaux dirigés : 16h Travaux pratiques : -Travail étudiant :60h</t>
  </si>
  <si>
    <t>Mécanismes fondamentaux en sciences du vivant : des structures 3D aux fonctions - 3 ECTS</t>
  </si>
  <si>
    <t>Cours : 27h Cours intégrés : -Travaux dirigés : -Travaux pratiques : -Travail étudiant :-</t>
  </si>
  <si>
    <t>Outils mathématiques et informatique - 3 ECTS</t>
  </si>
  <si>
    <t>Cours : 13h Cours intégrés : -Travaux dirigés : 13h Travaux pratiques : 10h Travail étudiant :-</t>
  </si>
  <si>
    <t>Méthodes d'études des complexes et assemblages macromoléculaires - 3 ECTS</t>
  </si>
  <si>
    <t>Cours : 10h Cours intégrés : 6h Travaux dirigés : 10h Travaux pratiques : 10h Travail étudiant :-</t>
  </si>
  <si>
    <t>Programmation Orientée objet avec Java - 3 ECTS</t>
  </si>
  <si>
    <t>Cours : 10h Cours intégrés : -Travaux dirigés : 10h Travaux pratiques : 10h Travail étudiant :45h</t>
  </si>
  <si>
    <t>Mathématiques et statistiques en BSIB - 3 ECTS</t>
  </si>
  <si>
    <t>Cours : 15h Cours intégrés : -Travaux dirigés : 15h Travaux pratiques : -Travail étudiant :-</t>
  </si>
  <si>
    <t>d3</t>
  </si>
  <si>
    <t>as</t>
  </si>
  <si>
    <t>asm</t>
  </si>
  <si>
    <t>Arnaud</t>
  </si>
  <si>
    <t>CC</t>
  </si>
  <si>
    <t>CMj</t>
  </si>
  <si>
    <t>TPj</t>
  </si>
  <si>
    <t>mm</t>
  </si>
  <si>
    <t>jmw</t>
  </si>
  <si>
    <t>ad</t>
  </si>
  <si>
    <t>JMW</t>
  </si>
  <si>
    <t>adj</t>
  </si>
  <si>
    <t>cc3</t>
  </si>
  <si>
    <t>oo</t>
  </si>
  <si>
    <t>CC3</t>
  </si>
  <si>
    <t>CC1</t>
  </si>
  <si>
    <t xml:space="preserve">Analyse des séquences macromoléculaires </t>
  </si>
  <si>
    <t>Détermination des structures 3D-1</t>
  </si>
  <si>
    <t xml:space="preserve">Modélisation moléculaire </t>
  </si>
  <si>
    <t>Dejeagere Annick</t>
  </si>
  <si>
    <t>Wurtz Jean-Marie</t>
  </si>
  <si>
    <t>jm.wurtz@unistra.fr</t>
  </si>
  <si>
    <t xml:space="preserve">Introduction à la programmation avec Java </t>
  </si>
  <si>
    <t>egp</t>
  </si>
  <si>
    <t xml:space="preserve">Expression des gènes et biosynthèse des protéines </t>
  </si>
  <si>
    <t>Becker Hubert</t>
  </si>
  <si>
    <t>h.becker@unistra.fr</t>
  </si>
  <si>
    <t xml:space="preserve">Méthodes d'études des complexes et assemblages macromoléculaires </t>
  </si>
  <si>
    <t>Poterszman Arnaud</t>
  </si>
  <si>
    <t>ap</t>
  </si>
  <si>
    <t>arnaud@igbmc.fr</t>
  </si>
  <si>
    <t>Cura Vincent</t>
  </si>
  <si>
    <t>vc</t>
  </si>
  <si>
    <t>cura@igbmc.fr</t>
  </si>
  <si>
    <t xml:space="preserve">Programmation Orientée objet avec Java </t>
  </si>
  <si>
    <t>Deruyver Aline</t>
  </si>
  <si>
    <t>aline.deruyver@unistra.fr</t>
  </si>
  <si>
    <t>uml</t>
  </si>
  <si>
    <t xml:space="preserve">Modélisation objet avec UML </t>
  </si>
  <si>
    <t>Bobenrieth Cédric</t>
  </si>
  <si>
    <t>cbobenrieth@unistra.fr</t>
  </si>
  <si>
    <t>mrg</t>
  </si>
  <si>
    <t xml:space="preserve">Modification et écriture des génomes : techniques et applications (MRG) </t>
  </si>
  <si>
    <t>int</t>
  </si>
  <si>
    <t xml:space="preserve">Interactomes </t>
  </si>
  <si>
    <t xml:space="preserve">BONNEFOND Luc </t>
  </si>
  <si>
    <t>bonnefon@igbmc.fr</t>
  </si>
  <si>
    <t>oral</t>
  </si>
  <si>
    <t>Odile absente du 30 sept au 4 oct et du 7 au 8 nov</t>
  </si>
  <si>
    <t>TD1</t>
  </si>
  <si>
    <t>TD2</t>
  </si>
  <si>
    <t>TD3</t>
  </si>
  <si>
    <t>TD4</t>
  </si>
  <si>
    <t>CM1</t>
  </si>
  <si>
    <t>CM8</t>
  </si>
  <si>
    <t>CM7</t>
  </si>
  <si>
    <t>D3D-1</t>
  </si>
  <si>
    <t>Bruno Klaholz 6h 2x3</t>
  </si>
  <si>
    <t>Bruno Kieffer 6x2h</t>
  </si>
  <si>
    <t>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</si>
</sst>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name val="Times"/>
      <family val="1"/>
    </font>
    <font>
      <sz val="8"/>
      <name val="Times"/>
      <family val="1"/>
    </font>
    <font>
      <b/>
      <sz val="8"/>
      <name val="Times"/>
    </font>
    <font>
      <sz val="8"/>
      <name val="Times"/>
    </font>
    <font>
      <b/>
      <sz val="9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  <charset val="1"/>
    </font>
    <font>
      <sz val="8"/>
      <name val="Arial"/>
      <family val="2"/>
      <charset val="1"/>
    </font>
    <font>
      <u/>
      <sz val="10"/>
      <color theme="10"/>
      <name val="Arial"/>
      <family val="2"/>
    </font>
    <font>
      <u/>
      <sz val="10"/>
      <color rgb="FF0000FF"/>
      <name val="Arial"/>
      <family val="2"/>
      <charset val="1"/>
    </font>
    <font>
      <b/>
      <sz val="10"/>
      <name val="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Times New Roman"/>
      <family val="1"/>
      <charset val="1"/>
    </font>
    <font>
      <b/>
      <sz val="8"/>
      <name val="Times New Roman"/>
      <family val="1"/>
      <charset val="1"/>
    </font>
    <font>
      <i/>
      <sz val="8"/>
      <name val="Times New Roman"/>
      <family val="1"/>
    </font>
    <font>
      <b/>
      <sz val="9"/>
      <color rgb="FF000000"/>
      <name val="Tahoma"/>
      <family val="2"/>
      <charset val="1"/>
    </font>
    <font>
      <b/>
      <sz val="8"/>
      <name val="Arial"/>
      <family val="2"/>
      <charset val="1"/>
    </font>
    <font>
      <sz val="9"/>
      <color rgb="FF000000"/>
      <name val="Tahoma"/>
      <family val="2"/>
      <charset val="1"/>
    </font>
  </fonts>
  <fills count="5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rgb="FFFF0000"/>
        <bgColor rgb="FFFF3333"/>
      </patternFill>
    </fill>
    <fill>
      <patternFill patternType="solid">
        <fgColor rgb="FF92D050"/>
        <bgColor rgb="FFFF3333"/>
      </patternFill>
    </fill>
    <fill>
      <patternFill patternType="solid">
        <fgColor rgb="FF00B0F0"/>
        <bgColor indexed="64"/>
      </patternFill>
    </fill>
    <fill>
      <patternFill patternType="solid">
        <fgColor rgb="FF99CC00"/>
        <bgColor rgb="FF92D050"/>
      </patternFill>
    </fill>
    <fill>
      <patternFill patternType="solid">
        <fgColor rgb="FFFF6600"/>
        <bgColor rgb="FFFF9900"/>
      </patternFill>
    </fill>
    <fill>
      <patternFill patternType="solid">
        <fgColor rgb="FFFF0000"/>
        <bgColor rgb="FF99CC00"/>
      </patternFill>
    </fill>
    <fill>
      <patternFill patternType="solid">
        <fgColor rgb="FFFF0000"/>
        <bgColor rgb="FFCC0000"/>
      </patternFill>
    </fill>
    <fill>
      <patternFill patternType="solid">
        <fgColor rgb="FF92D050"/>
        <bgColor rgb="FF92D050"/>
      </patternFill>
    </fill>
    <fill>
      <patternFill patternType="solid">
        <fgColor rgb="FF92D050"/>
        <bgColor rgb="FFFFFFCC"/>
      </patternFill>
    </fill>
    <fill>
      <patternFill patternType="solid">
        <fgColor rgb="FFCCCCFF"/>
        <bgColor rgb="FFD9D9D9"/>
      </patternFill>
    </fill>
    <fill>
      <patternFill patternType="solid">
        <fgColor rgb="FF92D050"/>
        <bgColor rgb="FF99CC00"/>
      </patternFill>
    </fill>
    <fill>
      <patternFill patternType="solid">
        <fgColor rgb="FFFF8080"/>
        <bgColor rgb="FFFF99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CC0000"/>
      </patternFill>
    </fill>
    <fill>
      <patternFill patternType="solid">
        <fgColor rgb="FFFF0000"/>
        <bgColor rgb="FF00CCFF"/>
      </patternFill>
    </fill>
    <fill>
      <patternFill patternType="solid">
        <fgColor rgb="FFFFCC00"/>
        <bgColor rgb="FFFFC000"/>
      </patternFill>
    </fill>
    <fill>
      <patternFill patternType="solid">
        <fgColor rgb="FF92D050"/>
        <bgColor rgb="FF00FF00"/>
      </patternFill>
    </fill>
    <fill>
      <patternFill patternType="solid">
        <fgColor rgb="FF92D050"/>
        <bgColor rgb="FFFFC000"/>
      </patternFill>
    </fill>
    <fill>
      <patternFill patternType="solid">
        <fgColor rgb="FF00FF00"/>
        <bgColor rgb="FF00FF66"/>
      </patternFill>
    </fill>
    <fill>
      <patternFill patternType="solid">
        <fgColor rgb="FFFF0000"/>
        <bgColor rgb="FFFFC000"/>
      </patternFill>
    </fill>
    <fill>
      <patternFill patternType="solid">
        <fgColor rgb="FFFFC000"/>
        <bgColor rgb="FFFFCC00"/>
      </patternFill>
    </fill>
    <fill>
      <patternFill patternType="solid">
        <fgColor rgb="FFFF0000"/>
        <bgColor rgb="FF33CCCC"/>
      </patternFill>
    </fill>
    <fill>
      <patternFill patternType="solid">
        <fgColor rgb="FF92D050"/>
        <bgColor rgb="FF33CCCC"/>
      </patternFill>
    </fill>
    <fill>
      <patternFill patternType="solid">
        <fgColor rgb="FFFF00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92D050"/>
        <bgColor rgb="FF808080"/>
      </patternFill>
    </fill>
    <fill>
      <patternFill patternType="solid">
        <fgColor rgb="FFFF0000"/>
        <bgColor rgb="FFFFFFCC"/>
      </patternFill>
    </fill>
    <fill>
      <patternFill patternType="solid">
        <fgColor rgb="FFFFFF00"/>
        <bgColor rgb="FFFF99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Border="0" applyProtection="0"/>
    <xf numFmtId="0" fontId="15" fillId="0" borderId="0"/>
    <xf numFmtId="0" fontId="15" fillId="0" borderId="0"/>
    <xf numFmtId="0" fontId="13" fillId="0" borderId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25" borderId="2" applyNumberFormat="0" applyAlignment="0" applyProtection="0"/>
    <xf numFmtId="0" fontId="24" fillId="0" borderId="3" applyNumberFormat="0" applyFill="0" applyAlignment="0" applyProtection="0"/>
    <xf numFmtId="0" fontId="25" fillId="12" borderId="2" applyNumberFormat="0" applyAlignment="0" applyProtection="0"/>
    <xf numFmtId="0" fontId="26" fillId="8" borderId="0" applyNumberFormat="0" applyBorder="0" applyAlignment="0" applyProtection="0"/>
    <xf numFmtId="0" fontId="27" fillId="26" borderId="0" applyNumberFormat="0" applyBorder="0" applyAlignment="0" applyProtection="0"/>
    <xf numFmtId="0" fontId="28" fillId="9" borderId="0" applyNumberFormat="0" applyBorder="0" applyAlignment="0" applyProtection="0"/>
    <xf numFmtId="0" fontId="29" fillId="25" borderId="4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8" applyNumberFormat="0" applyFill="0" applyAlignment="0" applyProtection="0"/>
    <xf numFmtId="0" fontId="36" fillId="27" borderId="9" applyNumberFormat="0" applyAlignment="0" applyProtection="0"/>
    <xf numFmtId="0" fontId="17" fillId="0" borderId="0" applyNumberFormat="0" applyFill="0" applyBorder="0" applyAlignment="0" applyProtection="0"/>
  </cellStyleXfs>
  <cellXfs count="152">
    <xf numFmtId="0" fontId="0" fillId="0" borderId="0" xfId="0"/>
    <xf numFmtId="14" fontId="0" fillId="0" borderId="0" xfId="0" applyNumberFormat="1"/>
    <xf numFmtId="0" fontId="2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quotePrefix="1"/>
    <xf numFmtId="0" fontId="0" fillId="2" borderId="0" xfId="0" applyFill="1"/>
    <xf numFmtId="0" fontId="2" fillId="2" borderId="0" xfId="0" applyFont="1" applyFill="1"/>
    <xf numFmtId="14" fontId="0" fillId="2" borderId="0" xfId="0" applyNumberFormat="1" applyFill="1"/>
    <xf numFmtId="0" fontId="0" fillId="3" borderId="0" xfId="0" applyFill="1"/>
    <xf numFmtId="0" fontId="3" fillId="0" borderId="0" xfId="0" applyFont="1" applyFill="1"/>
    <xf numFmtId="0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0" fillId="0" borderId="0" xfId="0" applyFill="1"/>
    <xf numFmtId="18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18" fontId="5" fillId="0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7" fillId="0" borderId="0" xfId="1" applyAlignment="1" applyProtection="1"/>
    <xf numFmtId="0" fontId="2" fillId="0" borderId="0" xfId="0" applyFont="1" applyAlignment="1">
      <alignment horizontal="center" vertical="center" wrapText="1"/>
    </xf>
    <xf numFmtId="0" fontId="17" fillId="0" borderId="0" xfId="1" applyAlignment="1" applyProtection="1">
      <alignment wrapText="1"/>
    </xf>
    <xf numFmtId="0" fontId="0" fillId="0" borderId="0" xfId="0" applyAlignment="1">
      <alignment wrapText="1"/>
    </xf>
    <xf numFmtId="0" fontId="14" fillId="0" borderId="0" xfId="0" applyFont="1"/>
    <xf numFmtId="0" fontId="6" fillId="0" borderId="0" xfId="0" applyFont="1" applyFill="1" applyBorder="1"/>
    <xf numFmtId="0" fontId="0" fillId="4" borderId="0" xfId="0" applyFill="1"/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7" fillId="0" borderId="0" xfId="0" applyFont="1" applyFill="1" applyBorder="1"/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10" fillId="0" borderId="1" xfId="0" applyFont="1" applyFill="1" applyBorder="1"/>
    <xf numFmtId="0" fontId="8" fillId="0" borderId="1" xfId="0" applyFont="1" applyFill="1" applyBorder="1"/>
    <xf numFmtId="0" fontId="9" fillId="0" borderId="1" xfId="0" applyFont="1" applyFill="1" applyBorder="1"/>
    <xf numFmtId="0" fontId="6" fillId="0" borderId="0" xfId="0" applyFont="1" applyFill="1"/>
    <xf numFmtId="0" fontId="5" fillId="3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/>
    <xf numFmtId="0" fontId="9" fillId="3" borderId="1" xfId="0" applyFont="1" applyFill="1" applyBorder="1"/>
    <xf numFmtId="0" fontId="8" fillId="3" borderId="1" xfId="0" applyFont="1" applyFill="1" applyBorder="1"/>
    <xf numFmtId="0" fontId="7" fillId="3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/>
    <xf numFmtId="0" fontId="9" fillId="2" borderId="1" xfId="0" applyFont="1" applyFill="1" applyBorder="1"/>
    <xf numFmtId="0" fontId="8" fillId="2" borderId="1" xfId="0" applyFont="1" applyFill="1" applyBorder="1"/>
    <xf numFmtId="0" fontId="7" fillId="2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/>
    <xf numFmtId="0" fontId="8" fillId="5" borderId="1" xfId="0" applyFont="1" applyFill="1" applyBorder="1"/>
    <xf numFmtId="0" fontId="9" fillId="5" borderId="1" xfId="0" applyFont="1" applyFill="1" applyBorder="1"/>
    <xf numFmtId="0" fontId="7" fillId="5" borderId="1" xfId="0" applyFont="1" applyFill="1" applyBorder="1"/>
    <xf numFmtId="0" fontId="15" fillId="0" borderId="0" xfId="3" applyFont="1"/>
    <xf numFmtId="0" fontId="16" fillId="0" borderId="0" xfId="3" applyFont="1"/>
    <xf numFmtId="0" fontId="15" fillId="0" borderId="0" xfId="3" applyFont="1" applyBorder="1"/>
    <xf numFmtId="0" fontId="15" fillId="0" borderId="0" xfId="3"/>
    <xf numFmtId="0" fontId="15" fillId="0" borderId="0" xfId="3" applyFont="1"/>
    <xf numFmtId="49" fontId="15" fillId="0" borderId="0" xfId="3" applyNumberFormat="1" applyFont="1"/>
    <xf numFmtId="0" fontId="19" fillId="2" borderId="1" xfId="0" applyFont="1" applyFill="1" applyBorder="1"/>
    <xf numFmtId="0" fontId="13" fillId="28" borderId="0" xfId="5" applyFill="1"/>
    <xf numFmtId="0" fontId="13" fillId="0" borderId="0" xfId="0" applyFont="1" applyAlignment="1">
      <alignment horizontal="center" vertical="center" wrapText="1"/>
    </xf>
    <xf numFmtId="0" fontId="9" fillId="32" borderId="1" xfId="0" applyFont="1" applyFill="1" applyBorder="1"/>
    <xf numFmtId="0" fontId="13" fillId="0" borderId="0" xfId="0" applyFont="1" applyFill="1"/>
    <xf numFmtId="0" fontId="41" fillId="33" borderId="1" xfId="3" applyFont="1" applyFill="1" applyBorder="1"/>
    <xf numFmtId="0" fontId="37" fillId="34" borderId="1" xfId="3" applyFont="1" applyFill="1" applyBorder="1"/>
    <xf numFmtId="0" fontId="37" fillId="35" borderId="1" xfId="3" applyFont="1" applyFill="1" applyBorder="1"/>
    <xf numFmtId="0" fontId="41" fillId="30" borderId="10" xfId="5" applyFont="1" applyFill="1" applyBorder="1" applyAlignment="1">
      <alignment horizontal="center"/>
    </xf>
    <xf numFmtId="0" fontId="41" fillId="31" borderId="10" xfId="5" applyFont="1" applyFill="1" applyBorder="1" applyAlignment="1">
      <alignment horizontal="center"/>
    </xf>
    <xf numFmtId="0" fontId="41" fillId="30" borderId="10" xfId="5" applyFont="1" applyFill="1" applyBorder="1" applyAlignment="1">
      <alignment horizontal="center"/>
    </xf>
    <xf numFmtId="0" fontId="41" fillId="31" borderId="10" xfId="5" applyFont="1" applyFill="1" applyBorder="1" applyAlignment="1">
      <alignment horizontal="center"/>
    </xf>
    <xf numFmtId="0" fontId="41" fillId="30" borderId="10" xfId="5" applyFont="1" applyFill="1" applyBorder="1" applyAlignment="1">
      <alignment horizontal="center"/>
    </xf>
    <xf numFmtId="0" fontId="41" fillId="31" borderId="10" xfId="5" applyFont="1" applyFill="1" applyBorder="1" applyAlignment="1">
      <alignment horizontal="center"/>
    </xf>
    <xf numFmtId="0" fontId="41" fillId="30" borderId="10" xfId="5" applyFont="1" applyFill="1" applyBorder="1" applyAlignment="1">
      <alignment horizontal="center"/>
    </xf>
    <xf numFmtId="0" fontId="41" fillId="31" borderId="10" xfId="5" applyFont="1" applyFill="1" applyBorder="1" applyAlignment="1">
      <alignment horizontal="center"/>
    </xf>
    <xf numFmtId="0" fontId="41" fillId="30" borderId="10" xfId="5" applyFont="1" applyFill="1" applyBorder="1" applyAlignment="1">
      <alignment horizontal="center"/>
    </xf>
    <xf numFmtId="0" fontId="41" fillId="31" borderId="10" xfId="5" applyFont="1" applyFill="1" applyBorder="1" applyAlignment="1">
      <alignment horizontal="center"/>
    </xf>
    <xf numFmtId="0" fontId="40" fillId="33" borderId="1" xfId="3" applyFont="1" applyFill="1" applyBorder="1"/>
    <xf numFmtId="0" fontId="40" fillId="37" borderId="1" xfId="3" applyFont="1" applyFill="1" applyBorder="1"/>
    <xf numFmtId="0" fontId="40" fillId="38" borderId="1" xfId="3" applyFont="1" applyFill="1" applyBorder="1"/>
    <xf numFmtId="0" fontId="41" fillId="39" borderId="1" xfId="3" applyFont="1" applyFill="1" applyBorder="1"/>
    <xf numFmtId="0" fontId="41" fillId="0" borderId="1" xfId="4" applyFont="1" applyBorder="1"/>
    <xf numFmtId="0" fontId="41" fillId="40" borderId="1" xfId="4" applyFont="1" applyFill="1" applyBorder="1"/>
    <xf numFmtId="0" fontId="41" fillId="41" borderId="1" xfId="4" applyFont="1" applyFill="1" applyBorder="1" applyAlignment="1">
      <alignment horizontal="center"/>
    </xf>
    <xf numFmtId="0" fontId="41" fillId="40" borderId="1" xfId="4" applyFont="1" applyFill="1" applyBorder="1" applyAlignment="1">
      <alignment horizontal="center"/>
    </xf>
    <xf numFmtId="0" fontId="5" fillId="42" borderId="1" xfId="0" applyFont="1" applyFill="1" applyBorder="1" applyAlignment="1">
      <alignment horizontal="center" vertical="center"/>
    </xf>
    <xf numFmtId="0" fontId="5" fillId="42" borderId="1" xfId="0" applyNumberFormat="1" applyFont="1" applyFill="1" applyBorder="1" applyAlignment="1">
      <alignment horizontal="center" vertical="center"/>
    </xf>
    <xf numFmtId="0" fontId="10" fillId="42" borderId="1" xfId="0" applyFont="1" applyFill="1" applyBorder="1"/>
    <xf numFmtId="0" fontId="8" fillId="42" borderId="1" xfId="0" applyFont="1" applyFill="1" applyBorder="1"/>
    <xf numFmtId="0" fontId="40" fillId="41" borderId="1" xfId="4" applyFont="1" applyFill="1" applyBorder="1" applyAlignment="1">
      <alignment horizontal="center"/>
    </xf>
    <xf numFmtId="0" fontId="40" fillId="40" borderId="1" xfId="4" applyFont="1" applyFill="1" applyBorder="1" applyAlignment="1">
      <alignment horizontal="center"/>
    </xf>
    <xf numFmtId="0" fontId="7" fillId="32" borderId="1" xfId="0" applyFont="1" applyFill="1" applyBorder="1"/>
    <xf numFmtId="0" fontId="9" fillId="4" borderId="1" xfId="0" applyFont="1" applyFill="1" applyBorder="1"/>
    <xf numFmtId="0" fontId="40" fillId="43" borderId="1" xfId="3" applyFont="1" applyFill="1" applyBorder="1"/>
    <xf numFmtId="0" fontId="37" fillId="44" borderId="1" xfId="0" applyFont="1" applyFill="1" applyBorder="1"/>
    <xf numFmtId="0" fontId="42" fillId="34" borderId="1" xfId="0" applyFont="1" applyFill="1" applyBorder="1"/>
    <xf numFmtId="0" fontId="42" fillId="44" borderId="1" xfId="0" applyFont="1" applyFill="1" applyBorder="1"/>
    <xf numFmtId="0" fontId="40" fillId="29" borderId="11" xfId="5" applyFont="1" applyFill="1" applyBorder="1"/>
    <xf numFmtId="0" fontId="9" fillId="32" borderId="12" xfId="0" applyFont="1" applyFill="1" applyBorder="1"/>
    <xf numFmtId="0" fontId="9" fillId="5" borderId="12" xfId="0" applyFont="1" applyFill="1" applyBorder="1"/>
    <xf numFmtId="0" fontId="9" fillId="0" borderId="12" xfId="0" applyFont="1" applyFill="1" applyBorder="1"/>
    <xf numFmtId="0" fontId="7" fillId="0" borderId="12" xfId="0" applyFont="1" applyFill="1" applyBorder="1"/>
    <xf numFmtId="0" fontId="41" fillId="33" borderId="12" xfId="3" applyFont="1" applyFill="1" applyBorder="1"/>
    <xf numFmtId="0" fontId="41" fillId="41" borderId="12" xfId="4" applyFont="1" applyFill="1" applyBorder="1" applyAlignment="1">
      <alignment horizontal="center"/>
    </xf>
    <xf numFmtId="0" fontId="3" fillId="0" borderId="1" xfId="0" applyFont="1" applyFill="1" applyBorder="1"/>
    <xf numFmtId="0" fontId="1" fillId="0" borderId="1" xfId="0" applyFont="1" applyFill="1" applyBorder="1"/>
    <xf numFmtId="0" fontId="41" fillId="30" borderId="1" xfId="5" applyFont="1" applyFill="1" applyBorder="1" applyAlignment="1">
      <alignment horizontal="center"/>
    </xf>
    <xf numFmtId="0" fontId="41" fillId="31" borderId="1" xfId="5" applyFont="1" applyFill="1" applyBorder="1" applyAlignment="1">
      <alignment horizontal="center"/>
    </xf>
    <xf numFmtId="0" fontId="41" fillId="45" borderId="1" xfId="3" applyFont="1" applyFill="1" applyBorder="1"/>
    <xf numFmtId="0" fontId="41" fillId="46" borderId="1" xfId="3" applyFont="1" applyFill="1" applyBorder="1"/>
    <xf numFmtId="0" fontId="40" fillId="0" borderId="1" xfId="3" applyFont="1" applyBorder="1"/>
    <xf numFmtId="0" fontId="41" fillId="6" borderId="1" xfId="3" applyFont="1" applyFill="1" applyBorder="1"/>
    <xf numFmtId="0" fontId="41" fillId="47" borderId="1" xfId="3" applyFont="1" applyFill="1" applyBorder="1"/>
    <xf numFmtId="0" fontId="15" fillId="0" borderId="1" xfId="3" applyFont="1" applyBorder="1"/>
    <xf numFmtId="0" fontId="16" fillId="48" borderId="1" xfId="3" applyFont="1" applyFill="1" applyBorder="1"/>
    <xf numFmtId="0" fontId="41" fillId="49" borderId="1" xfId="3" applyFont="1" applyFill="1" applyBorder="1"/>
    <xf numFmtId="0" fontId="37" fillId="45" borderId="1" xfId="3" applyFont="1" applyFill="1" applyBorder="1"/>
    <xf numFmtId="0" fontId="37" fillId="50" borderId="1" xfId="3" applyFont="1" applyFill="1" applyBorder="1"/>
    <xf numFmtId="0" fontId="40" fillId="51" borderId="1" xfId="3" applyFont="1" applyFill="1" applyBorder="1"/>
    <xf numFmtId="0" fontId="42" fillId="50" borderId="1" xfId="3" applyFont="1" applyFill="1" applyBorder="1"/>
    <xf numFmtId="0" fontId="42" fillId="45" borderId="1" xfId="3" applyFont="1" applyFill="1" applyBorder="1"/>
    <xf numFmtId="0" fontId="41" fillId="52" borderId="1" xfId="3" applyFont="1" applyFill="1" applyBorder="1"/>
    <xf numFmtId="0" fontId="40" fillId="3" borderId="1" xfId="3" applyFont="1" applyFill="1" applyBorder="1"/>
    <xf numFmtId="0" fontId="15" fillId="43" borderId="1" xfId="3" applyFont="1" applyFill="1" applyBorder="1"/>
    <xf numFmtId="0" fontId="41" fillId="36" borderId="1" xfId="3" applyFont="1" applyFill="1" applyBorder="1"/>
    <xf numFmtId="0" fontId="40" fillId="53" borderId="1" xfId="3" applyFont="1" applyFill="1" applyBorder="1"/>
    <xf numFmtId="0" fontId="16" fillId="28" borderId="1" xfId="3" applyFont="1" applyFill="1" applyBorder="1"/>
    <xf numFmtId="0" fontId="40" fillId="28" borderId="1" xfId="3" applyFont="1" applyFill="1" applyBorder="1"/>
    <xf numFmtId="0" fontId="15" fillId="48" borderId="1" xfId="3" applyFont="1" applyFill="1" applyBorder="1"/>
    <xf numFmtId="0" fontId="15" fillId="36" borderId="1" xfId="3" applyFont="1" applyFill="1" applyBorder="1"/>
    <xf numFmtId="0" fontId="40" fillId="54" borderId="1" xfId="3" applyFont="1" applyFill="1" applyBorder="1"/>
    <xf numFmtId="0" fontId="40" fillId="40" borderId="1" xfId="3" applyFont="1" applyFill="1" applyBorder="1"/>
    <xf numFmtId="0" fontId="40" fillId="55" borderId="1" xfId="3" applyFont="1" applyFill="1" applyBorder="1"/>
    <xf numFmtId="0" fontId="41" fillId="45" borderId="13" xfId="3" applyFont="1" applyFill="1" applyBorder="1"/>
    <xf numFmtId="0" fontId="41" fillId="36" borderId="13" xfId="3" applyFont="1" applyFill="1" applyBorder="1"/>
    <xf numFmtId="0" fontId="37" fillId="54" borderId="1" xfId="3" applyFont="1" applyFill="1" applyBorder="1"/>
    <xf numFmtId="0" fontId="41" fillId="40" borderId="1" xfId="3" applyFont="1" applyFill="1" applyBorder="1"/>
    <xf numFmtId="0" fontId="44" fillId="0" borderId="1" xfId="3" applyFont="1" applyBorder="1"/>
    <xf numFmtId="0" fontId="44" fillId="2" borderId="1" xfId="3" applyFont="1" applyFill="1" applyBorder="1"/>
    <xf numFmtId="0" fontId="40" fillId="56" borderId="1" xfId="3" applyFont="1" applyFill="1" applyBorder="1"/>
    <xf numFmtId="0" fontId="0" fillId="0" borderId="0" xfId="0" applyAlignment="1">
      <alignment horizontal="center"/>
    </xf>
    <xf numFmtId="0" fontId="37" fillId="34" borderId="14" xfId="0" applyFont="1" applyFill="1" applyBorder="1"/>
    <xf numFmtId="0" fontId="37" fillId="57" borderId="14" xfId="0" applyFont="1" applyFill="1" applyBorder="1"/>
    <xf numFmtId="0" fontId="41" fillId="35" borderId="1" xfId="4" applyFont="1" applyFill="1" applyBorder="1"/>
    <xf numFmtId="14" fontId="13" fillId="0" borderId="0" xfId="0" quotePrefix="1" applyNumberFormat="1" applyFont="1" applyFill="1" applyBorder="1" applyAlignment="1"/>
    <xf numFmtId="0" fontId="13" fillId="0" borderId="0" xfId="0" applyFont="1" applyAlignment="1"/>
    <xf numFmtId="0" fontId="42" fillId="34" borderId="15" xfId="0" applyFont="1" applyFill="1" applyBorder="1"/>
  </cellXfs>
  <cellStyles count="47">
    <cellStyle name="20 % - Accent1 2" xfId="6" xr:uid="{92E16100-6EC0-4B70-92B6-B7E335D7D9DB}"/>
    <cellStyle name="20 % - Accent2 2" xfId="7" xr:uid="{CA4EF1CA-8B10-4321-9378-64D037BBB3EE}"/>
    <cellStyle name="20 % - Accent3 2" xfId="8" xr:uid="{AEB0C29F-B349-480C-A2BB-1599F50241F7}"/>
    <cellStyle name="20 % - Accent4 2" xfId="9" xr:uid="{1166A959-B87C-463C-94F5-FA506671AD92}"/>
    <cellStyle name="20 % - Accent5 2" xfId="10" xr:uid="{3F33BD8B-B524-409C-A8DB-F372FE236A59}"/>
    <cellStyle name="20 % - Accent6 2" xfId="11" xr:uid="{889CFD61-AFA5-4D3E-ABB7-81D8DE79362A}"/>
    <cellStyle name="40 % - Accent1 2" xfId="12" xr:uid="{4E998A15-00B2-4943-8F66-FFB43AD3FD67}"/>
    <cellStyle name="40 % - Accent2 2" xfId="13" xr:uid="{B3D49F8C-FB75-4A16-9B8B-C978FCFC8D5B}"/>
    <cellStyle name="40 % - Accent3 2" xfId="14" xr:uid="{CE593DBC-8979-4FEE-BE08-B2D781E9F322}"/>
    <cellStyle name="40 % - Accent4 2" xfId="15" xr:uid="{0421603A-90C7-4C8E-B775-99B457BB33C3}"/>
    <cellStyle name="40 % - Accent5 2" xfId="16" xr:uid="{FFB4221A-E67A-42AA-98AA-CEEBAE1802A7}"/>
    <cellStyle name="40 % - Accent6 2" xfId="17" xr:uid="{E7CEAFE1-652D-45E7-9EEB-BF2498F13902}"/>
    <cellStyle name="60 % - Accent1 2" xfId="18" xr:uid="{DDFF6426-9CBA-4C0C-A2BF-4140CD416160}"/>
    <cellStyle name="60 % - Accent2 2" xfId="19" xr:uid="{D2AD5873-4783-40A7-9540-AC7208F3522B}"/>
    <cellStyle name="60 % - Accent3 2" xfId="20" xr:uid="{7A9FB698-0092-41CE-9334-C84460AF9272}"/>
    <cellStyle name="60 % - Accent4 2" xfId="21" xr:uid="{2BCF0505-BBB8-49EA-B7D2-B65C184970D5}"/>
    <cellStyle name="60 % - Accent5 2" xfId="22" xr:uid="{51A9F2BC-7C7E-4768-BCFB-E0F44E76AA38}"/>
    <cellStyle name="60 % - Accent6 2" xfId="23" xr:uid="{5490FFEB-3C91-4ABA-BC6F-399D7498C118}"/>
    <cellStyle name="Accent1 2" xfId="24" xr:uid="{4176C45A-2562-4E25-8032-A6BD83A48E37}"/>
    <cellStyle name="Accent2 2" xfId="25" xr:uid="{E8285F3A-C655-491B-A87E-B79B9D9BFD51}"/>
    <cellStyle name="Accent3 2" xfId="26" xr:uid="{ED71EF8C-BFBF-47B2-8CAF-FFE3CC64EEE6}"/>
    <cellStyle name="Accent4 2" xfId="27" xr:uid="{A3859669-09DE-4C6D-80A0-E9CB3DC36430}"/>
    <cellStyle name="Accent5 2" xfId="28" xr:uid="{B8C9D5E3-5AD0-4CF7-B3B9-4CB265B16CA4}"/>
    <cellStyle name="Accent6 2" xfId="29" xr:uid="{5903FB41-50CC-4FEC-8B98-023E2BE9AF94}"/>
    <cellStyle name="Avertissement 2" xfId="30" xr:uid="{6CC83993-8062-4C5B-916A-8DB9E95FE47C}"/>
    <cellStyle name="Calcul 2" xfId="31" xr:uid="{876FF47C-5674-423A-8A3B-747CA921476C}"/>
    <cellStyle name="Cellule liée 2" xfId="32" xr:uid="{C16B78E6-39B3-4C5C-9443-EDE78A160214}"/>
    <cellStyle name="Entrée 2" xfId="33" xr:uid="{82CB1E89-B657-4BA5-8F96-1E78D3CF5A66}"/>
    <cellStyle name="Insatisfaisant 2" xfId="34" xr:uid="{0B57B9E7-7076-42E5-A58D-C123E146A13D}"/>
    <cellStyle name="Lien hypertexte" xfId="1" builtinId="8"/>
    <cellStyle name="Lien hypertexte 2" xfId="2" xr:uid="{00000000-0005-0000-0000-000001000000}"/>
    <cellStyle name="Lien hypertexte 3" xfId="46" xr:uid="{979883F0-0361-40EB-B855-88E8403CDD28}"/>
    <cellStyle name="Neutre 2" xfId="35" xr:uid="{CF24A8A3-245D-429B-9E80-C42055F70A4D}"/>
    <cellStyle name="Normal" xfId="0" builtinId="0"/>
    <cellStyle name="Normal 2" xfId="3" xr:uid="{00000000-0005-0000-0000-000003000000}"/>
    <cellStyle name="Normal 3" xfId="5" xr:uid="{B781491E-D318-4043-982C-DA37BF1C067E}"/>
    <cellStyle name="Satisfaisant 2" xfId="36" xr:uid="{E1DD8797-A7F5-4A34-A897-26404586F82D}"/>
    <cellStyle name="Sortie 2" xfId="37" xr:uid="{67F430A6-FC84-4FD2-A45B-7545B2E95D18}"/>
    <cellStyle name="Texte explicatif 2" xfId="4" xr:uid="{00000000-0005-0000-0000-000004000000}"/>
    <cellStyle name="Texte explicatif 3" xfId="38" xr:uid="{8A4D2128-72AF-4A70-B111-6ACD4624BF59}"/>
    <cellStyle name="Titre 1" xfId="39" xr:uid="{9C649CC3-811D-4A04-9CEE-78DC25D669EF}"/>
    <cellStyle name="Titre 1 2" xfId="40" xr:uid="{DEF514A0-4AB8-4800-B13A-80AF80D9DF7F}"/>
    <cellStyle name="Titre 2 2" xfId="41" xr:uid="{E7649B9F-A130-4CFF-9EBE-CDF073E978EF}"/>
    <cellStyle name="Titre 3 2" xfId="42" xr:uid="{17DDBB08-C627-4E77-93BE-07877463DE93}"/>
    <cellStyle name="Titre 4 2" xfId="43" xr:uid="{4DB2F46F-4C36-4A71-B1A5-512C11321EFE}"/>
    <cellStyle name="Total 2" xfId="44" xr:uid="{953ABEEC-2923-46AF-9475-48A7E09FC580}"/>
    <cellStyle name="Vérification 2" xfId="45" xr:uid="{5E6EB0C9-6816-4FFB-AC03-61126DDDB86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mw\Desktop\Enseignement\2018-2019\edt\Originaux\EDT-L3-BI-sem1-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 du T"/>
      <sheetName val="parametre"/>
      <sheetName val="Feuil2"/>
      <sheetName val="UE"/>
      <sheetName val="Rapport sur la compatibilité"/>
    </sheetNames>
    <sheetDataSet>
      <sheetData sheetId="0"/>
      <sheetData sheetId="1">
        <row r="1">
          <cell r="H1">
            <v>1</v>
          </cell>
          <cell r="I1">
            <v>2</v>
          </cell>
          <cell r="J1">
            <v>3</v>
          </cell>
          <cell r="K1">
            <v>4</v>
          </cell>
          <cell r="L1">
            <v>5</v>
          </cell>
          <cell r="M1">
            <v>6</v>
          </cell>
          <cell r="N1">
            <v>7</v>
          </cell>
        </row>
        <row r="2">
          <cell r="H2" t="str">
            <v>Lu</v>
          </cell>
          <cell r="I2" t="str">
            <v>Ma</v>
          </cell>
          <cell r="J2" t="str">
            <v>Me</v>
          </cell>
          <cell r="K2" t="str">
            <v>Je</v>
          </cell>
          <cell r="L2" t="str">
            <v>Ve</v>
          </cell>
          <cell r="M2" t="str">
            <v>Sa</v>
          </cell>
          <cell r="N2" t="str">
            <v>Di</v>
          </cell>
        </row>
        <row r="4">
          <cell r="H4">
            <v>1</v>
          </cell>
          <cell r="I4">
            <v>2</v>
          </cell>
          <cell r="J4">
            <v>3</v>
          </cell>
          <cell r="K4">
            <v>4</v>
          </cell>
          <cell r="L4">
            <v>5</v>
          </cell>
          <cell r="M4">
            <v>6</v>
          </cell>
          <cell r="N4">
            <v>7</v>
          </cell>
          <cell r="O4">
            <v>8</v>
          </cell>
          <cell r="P4">
            <v>9</v>
          </cell>
          <cell r="Q4">
            <v>10</v>
          </cell>
          <cell r="R4">
            <v>11</v>
          </cell>
          <cell r="S4">
            <v>12</v>
          </cell>
        </row>
        <row r="5">
          <cell r="H5" t="str">
            <v>Jan</v>
          </cell>
          <cell r="I5" t="str">
            <v>Fev</v>
          </cell>
          <cell r="J5" t="str">
            <v>Mar</v>
          </cell>
          <cell r="K5" t="str">
            <v>Avril</v>
          </cell>
          <cell r="L5" t="str">
            <v>Mai</v>
          </cell>
          <cell r="M5" t="str">
            <v>Juin</v>
          </cell>
          <cell r="N5" t="str">
            <v>Juil</v>
          </cell>
          <cell r="O5" t="str">
            <v>Aout</v>
          </cell>
          <cell r="P5" t="str">
            <v>Sept</v>
          </cell>
          <cell r="Q5" t="str">
            <v>Oct</v>
          </cell>
          <cell r="R5" t="str">
            <v>Nov</v>
          </cell>
          <cell r="S5" t="str">
            <v>Dec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26"/>
  <sheetViews>
    <sheetView tabSelected="1" topLeftCell="D25" zoomScale="80" zoomScaleNormal="80" workbookViewId="0">
      <selection activeCell="L61" sqref="L61:L64"/>
    </sheetView>
  </sheetViews>
  <sheetFormatPr baseColWidth="10" defaultRowHeight="11.25" x14ac:dyDescent="0.2"/>
  <cols>
    <col min="1" max="3" width="0" style="10" hidden="1" customWidth="1"/>
    <col min="4" max="4" width="10.28515625" style="10" customWidth="1"/>
    <col min="5" max="62" width="3.7109375" style="10" customWidth="1"/>
    <col min="63" max="16384" width="11.42578125" style="10"/>
  </cols>
  <sheetData>
    <row r="1" spans="1:60" ht="15" hidden="1" customHeight="1" x14ac:dyDescent="0.2"/>
    <row r="2" spans="1:60" ht="15" hidden="1" customHeight="1" x14ac:dyDescent="0.2">
      <c r="A2" s="10" t="s">
        <v>11</v>
      </c>
      <c r="B2" s="10">
        <v>60</v>
      </c>
    </row>
    <row r="3" spans="1:60" ht="15" hidden="1" customHeight="1" x14ac:dyDescent="0.2">
      <c r="A3" s="10" t="s">
        <v>12</v>
      </c>
      <c r="B3" s="10">
        <v>8</v>
      </c>
    </row>
    <row r="4" spans="1:60" ht="15" hidden="1" customHeight="1" x14ac:dyDescent="0.2">
      <c r="A4" s="10" t="s">
        <v>13</v>
      </c>
      <c r="B4" s="10">
        <v>13</v>
      </c>
    </row>
    <row r="5" spans="1:60" ht="15" hidden="1" customHeight="1" x14ac:dyDescent="0.2"/>
    <row r="6" spans="1:60" ht="15" hidden="1" customHeight="1" x14ac:dyDescent="0.2">
      <c r="E6" s="11" t="e">
        <f>WEEKDAY(DATE(#REF!,#REF!,#REF!),2)</f>
        <v>#REF!</v>
      </c>
      <c r="F6" s="11" t="e">
        <f>WEEKDAY(DATE(#REF!,#REF!,#REF!),2)</f>
        <v>#REF!</v>
      </c>
      <c r="G6" s="11" t="e">
        <f>WEEKDAY(DATE(#REF!,#REF!,#REF!),2)</f>
        <v>#REF!</v>
      </c>
      <c r="H6" s="11" t="e">
        <f>WEEKDAY(DATE(#REF!,#REF!,#REF!),2)</f>
        <v>#REF!</v>
      </c>
      <c r="I6" s="11" t="e">
        <f>WEEKDAY(DATE(#REF!,#REF!,#REF!),2)</f>
        <v>#REF!</v>
      </c>
      <c r="J6" s="11" t="e">
        <f>WEEKDAY(DATE(#REF!,#REF!,#REF!),2)</f>
        <v>#REF!</v>
      </c>
      <c r="K6" s="11" t="e">
        <f>WEEKDAY(DATE(#REF!,#REF!,#REF!),2)</f>
        <v>#REF!</v>
      </c>
      <c r="L6" s="11" t="e">
        <f>WEEKDAY(DATE(#REF!,#REF!,#REF!),2)</f>
        <v>#REF!</v>
      </c>
      <c r="M6" s="11" t="e">
        <f>WEEKDAY(DATE(#REF!,#REF!,#REF!),2)</f>
        <v>#REF!</v>
      </c>
      <c r="N6" s="11" t="e">
        <f>WEEKDAY(DATE(#REF!,#REF!,#REF!),2)</f>
        <v>#REF!</v>
      </c>
      <c r="O6" s="11" t="e">
        <f>WEEKDAY(DATE(#REF!,#REF!,#REF!),2)</f>
        <v>#REF!</v>
      </c>
      <c r="P6" s="11" t="e">
        <f>WEEKDAY(DATE(#REF!,#REF!,#REF!),2)</f>
        <v>#REF!</v>
      </c>
      <c r="Q6" s="11" t="e">
        <f>WEEKDAY(DATE(#REF!,#REF!,#REF!),2)</f>
        <v>#REF!</v>
      </c>
      <c r="R6" s="11" t="e">
        <f>WEEKDAY(DATE(#REF!,#REF!,#REF!),2)</f>
        <v>#REF!</v>
      </c>
      <c r="S6" s="11" t="e">
        <f>WEEKDAY(DATE(#REF!,#REF!,#REF!),2)</f>
        <v>#REF!</v>
      </c>
      <c r="T6" s="11" t="e">
        <f>WEEKDAY(DATE(#REF!,#REF!,#REF!),2)</f>
        <v>#REF!</v>
      </c>
      <c r="U6" s="11" t="e">
        <f>WEEKDAY(DATE(#REF!,#REF!,#REF!),2)</f>
        <v>#REF!</v>
      </c>
      <c r="V6" s="11" t="e">
        <f>WEEKDAY(DATE(#REF!,#REF!,#REF!),2)</f>
        <v>#REF!</v>
      </c>
      <c r="W6" s="11" t="e">
        <f>WEEKDAY(DATE(#REF!,#REF!,#REF!),2)</f>
        <v>#REF!</v>
      </c>
      <c r="X6" s="11" t="e">
        <f>WEEKDAY(DATE(#REF!,#REF!,#REF!),2)</f>
        <v>#REF!</v>
      </c>
      <c r="Y6" s="11" t="e">
        <f>WEEKDAY(DATE(#REF!,#REF!,#REF!),2)</f>
        <v>#REF!</v>
      </c>
      <c r="Z6" s="11" t="e">
        <f>WEEKDAY(DATE(#REF!,#REF!,#REF!),2)</f>
        <v>#REF!</v>
      </c>
      <c r="AA6" s="11" t="e">
        <f>WEEKDAY(DATE(#REF!,#REF!,#REF!),2)</f>
        <v>#REF!</v>
      </c>
      <c r="AB6" s="11" t="e">
        <f>WEEKDAY(DATE(#REF!,#REF!,#REF!),2)</f>
        <v>#REF!</v>
      </c>
      <c r="AC6" s="11" t="e">
        <f>WEEKDAY(DATE(#REF!,#REF!,#REF!),2)</f>
        <v>#REF!</v>
      </c>
      <c r="AD6" s="11" t="e">
        <f>WEEKDAY(DATE(#REF!,#REF!,#REF!),2)</f>
        <v>#REF!</v>
      </c>
      <c r="AE6" s="11" t="e">
        <f>WEEKDAY(DATE(#REF!,#REF!,#REF!),2)</f>
        <v>#REF!</v>
      </c>
      <c r="AF6" s="11" t="e">
        <f>WEEKDAY(DATE(#REF!,#REF!,#REF!),2)</f>
        <v>#REF!</v>
      </c>
      <c r="AG6" s="11" t="e">
        <f>WEEKDAY(DATE(#REF!,#REF!,#REF!),2)</f>
        <v>#REF!</v>
      </c>
      <c r="AH6" s="11" t="e">
        <f>WEEKDAY(DATE(#REF!,#REF!,#REF!),2)</f>
        <v>#REF!</v>
      </c>
      <c r="AI6" s="11" t="e">
        <f>WEEKDAY(DATE(#REF!,#REF!,#REF!),2)</f>
        <v>#REF!</v>
      </c>
    </row>
    <row r="7" spans="1:60" ht="15" hidden="1" customHeight="1" x14ac:dyDescent="0.2">
      <c r="A7" s="10" t="s">
        <v>0</v>
      </c>
      <c r="B7" s="10" t="s">
        <v>15</v>
      </c>
      <c r="C7" s="10" t="s">
        <v>1</v>
      </c>
      <c r="D7" s="10" t="s">
        <v>14</v>
      </c>
      <c r="E7" s="12">
        <v>1</v>
      </c>
      <c r="F7" s="12">
        <f>E7+1</f>
        <v>2</v>
      </c>
      <c r="G7" s="12">
        <f t="shared" ref="G7:AI7" si="0">F7+1</f>
        <v>3</v>
      </c>
      <c r="H7" s="12">
        <f t="shared" si="0"/>
        <v>4</v>
      </c>
      <c r="I7" s="12">
        <f t="shared" si="0"/>
        <v>5</v>
      </c>
      <c r="J7" s="12">
        <f t="shared" si="0"/>
        <v>6</v>
      </c>
      <c r="K7" s="12">
        <f t="shared" si="0"/>
        <v>7</v>
      </c>
      <c r="L7" s="12">
        <f t="shared" si="0"/>
        <v>8</v>
      </c>
      <c r="M7" s="12">
        <f t="shared" si="0"/>
        <v>9</v>
      </c>
      <c r="N7" s="12">
        <f t="shared" si="0"/>
        <v>10</v>
      </c>
      <c r="O7" s="12">
        <f t="shared" si="0"/>
        <v>11</v>
      </c>
      <c r="P7" s="12">
        <f t="shared" si="0"/>
        <v>12</v>
      </c>
      <c r="Q7" s="12">
        <f t="shared" si="0"/>
        <v>13</v>
      </c>
      <c r="R7" s="12">
        <f t="shared" si="0"/>
        <v>14</v>
      </c>
      <c r="S7" s="12">
        <f t="shared" si="0"/>
        <v>15</v>
      </c>
      <c r="T7" s="12">
        <f t="shared" si="0"/>
        <v>16</v>
      </c>
      <c r="U7" s="12">
        <f t="shared" si="0"/>
        <v>17</v>
      </c>
      <c r="V7" s="12">
        <f t="shared" si="0"/>
        <v>18</v>
      </c>
      <c r="W7" s="12">
        <f t="shared" si="0"/>
        <v>19</v>
      </c>
      <c r="X7" s="12">
        <f t="shared" si="0"/>
        <v>20</v>
      </c>
      <c r="Y7" s="12">
        <f t="shared" si="0"/>
        <v>21</v>
      </c>
      <c r="Z7" s="12">
        <f t="shared" si="0"/>
        <v>22</v>
      </c>
      <c r="AA7" s="12">
        <f t="shared" si="0"/>
        <v>23</v>
      </c>
      <c r="AB7" s="12">
        <f t="shared" si="0"/>
        <v>24</v>
      </c>
      <c r="AC7" s="12">
        <f t="shared" si="0"/>
        <v>25</v>
      </c>
      <c r="AD7" s="12">
        <f t="shared" si="0"/>
        <v>26</v>
      </c>
      <c r="AE7" s="12">
        <f t="shared" si="0"/>
        <v>27</v>
      </c>
      <c r="AF7" s="12">
        <f t="shared" si="0"/>
        <v>28</v>
      </c>
      <c r="AG7" s="12">
        <f t="shared" si="0"/>
        <v>29</v>
      </c>
      <c r="AH7" s="12">
        <f t="shared" si="0"/>
        <v>30</v>
      </c>
      <c r="AI7" s="12">
        <f t="shared" si="0"/>
        <v>31</v>
      </c>
    </row>
    <row r="8" spans="1:60" ht="15" hidden="1" customHeight="1" x14ac:dyDescent="0.2">
      <c r="E8" s="11">
        <f>WEEKDAY(DATE($A13,$C13,E13),2)</f>
        <v>7</v>
      </c>
      <c r="F8" s="11">
        <f t="shared" ref="F8:AI8" si="1">WEEKDAY(DATE($A13,$C13,F13),2)</f>
        <v>1</v>
      </c>
      <c r="G8" s="11">
        <f t="shared" si="1"/>
        <v>2</v>
      </c>
      <c r="H8" s="11">
        <f t="shared" si="1"/>
        <v>3</v>
      </c>
      <c r="I8" s="11">
        <f t="shared" si="1"/>
        <v>4</v>
      </c>
      <c r="J8" s="11">
        <f t="shared" si="1"/>
        <v>5</v>
      </c>
      <c r="K8" s="11">
        <f t="shared" si="1"/>
        <v>6</v>
      </c>
      <c r="L8" s="11">
        <f t="shared" si="1"/>
        <v>7</v>
      </c>
      <c r="M8" s="11">
        <f t="shared" si="1"/>
        <v>1</v>
      </c>
      <c r="N8" s="11">
        <f t="shared" si="1"/>
        <v>2</v>
      </c>
      <c r="O8" s="11">
        <f t="shared" si="1"/>
        <v>3</v>
      </c>
      <c r="P8" s="11">
        <f t="shared" si="1"/>
        <v>4</v>
      </c>
      <c r="Q8" s="11">
        <f t="shared" si="1"/>
        <v>5</v>
      </c>
      <c r="R8" s="11">
        <f t="shared" si="1"/>
        <v>6</v>
      </c>
      <c r="S8" s="11">
        <f t="shared" si="1"/>
        <v>7</v>
      </c>
      <c r="T8" s="11">
        <f t="shared" si="1"/>
        <v>1</v>
      </c>
      <c r="U8" s="11">
        <f t="shared" si="1"/>
        <v>2</v>
      </c>
      <c r="V8" s="11">
        <f t="shared" si="1"/>
        <v>3</v>
      </c>
      <c r="W8" s="11">
        <f t="shared" si="1"/>
        <v>4</v>
      </c>
      <c r="X8" s="11">
        <f t="shared" si="1"/>
        <v>5</v>
      </c>
      <c r="Y8" s="11">
        <f t="shared" si="1"/>
        <v>6</v>
      </c>
      <c r="Z8" s="11">
        <f t="shared" si="1"/>
        <v>7</v>
      </c>
      <c r="AA8" s="11">
        <f t="shared" si="1"/>
        <v>1</v>
      </c>
      <c r="AB8" s="11">
        <f t="shared" si="1"/>
        <v>2</v>
      </c>
      <c r="AC8" s="11">
        <f t="shared" si="1"/>
        <v>3</v>
      </c>
      <c r="AD8" s="11">
        <f t="shared" si="1"/>
        <v>4</v>
      </c>
      <c r="AE8" s="11">
        <f t="shared" si="1"/>
        <v>5</v>
      </c>
      <c r="AF8" s="11">
        <f t="shared" si="1"/>
        <v>6</v>
      </c>
      <c r="AG8" s="11">
        <f t="shared" si="1"/>
        <v>7</v>
      </c>
      <c r="AH8" s="11">
        <f t="shared" si="1"/>
        <v>1</v>
      </c>
      <c r="AI8" s="11" t="e">
        <f t="shared" si="1"/>
        <v>#VALUE!</v>
      </c>
    </row>
    <row r="9" spans="1:60" ht="15" hidden="1" customHeight="1" x14ac:dyDescent="0.2">
      <c r="A9" s="10" t="s">
        <v>0</v>
      </c>
      <c r="B9" s="10" t="s">
        <v>15</v>
      </c>
      <c r="C9" s="10" t="s">
        <v>1</v>
      </c>
      <c r="D9" s="10" t="s">
        <v>14</v>
      </c>
      <c r="E9" s="12">
        <v>1</v>
      </c>
      <c r="F9" s="12">
        <f>E9+1</f>
        <v>2</v>
      </c>
      <c r="G9" s="12">
        <f t="shared" ref="G9:AI9" si="2">F9+1</f>
        <v>3</v>
      </c>
      <c r="H9" s="12">
        <f t="shared" si="2"/>
        <v>4</v>
      </c>
      <c r="I9" s="12">
        <f t="shared" si="2"/>
        <v>5</v>
      </c>
      <c r="J9" s="12">
        <f t="shared" si="2"/>
        <v>6</v>
      </c>
      <c r="K9" s="12">
        <f t="shared" si="2"/>
        <v>7</v>
      </c>
      <c r="L9" s="12">
        <f t="shared" si="2"/>
        <v>8</v>
      </c>
      <c r="M9" s="12">
        <f t="shared" si="2"/>
        <v>9</v>
      </c>
      <c r="N9" s="12">
        <f t="shared" si="2"/>
        <v>10</v>
      </c>
      <c r="O9" s="12">
        <f t="shared" si="2"/>
        <v>11</v>
      </c>
      <c r="P9" s="12">
        <f t="shared" si="2"/>
        <v>12</v>
      </c>
      <c r="Q9" s="12">
        <f t="shared" si="2"/>
        <v>13</v>
      </c>
      <c r="R9" s="12">
        <f t="shared" si="2"/>
        <v>14</v>
      </c>
      <c r="S9" s="12">
        <f t="shared" si="2"/>
        <v>15</v>
      </c>
      <c r="T9" s="12">
        <f t="shared" si="2"/>
        <v>16</v>
      </c>
      <c r="U9" s="12">
        <f t="shared" si="2"/>
        <v>17</v>
      </c>
      <c r="V9" s="12">
        <f t="shared" si="2"/>
        <v>18</v>
      </c>
      <c r="W9" s="12">
        <f t="shared" si="2"/>
        <v>19</v>
      </c>
      <c r="X9" s="12">
        <f t="shared" si="2"/>
        <v>20</v>
      </c>
      <c r="Y9" s="12">
        <f t="shared" si="2"/>
        <v>21</v>
      </c>
      <c r="Z9" s="12">
        <f t="shared" si="2"/>
        <v>22</v>
      </c>
      <c r="AA9" s="12">
        <f t="shared" si="2"/>
        <v>23</v>
      </c>
      <c r="AB9" s="12">
        <f t="shared" si="2"/>
        <v>24</v>
      </c>
      <c r="AC9" s="12">
        <f t="shared" si="2"/>
        <v>25</v>
      </c>
      <c r="AD9" s="12">
        <f t="shared" si="2"/>
        <v>26</v>
      </c>
      <c r="AE9" s="12">
        <f t="shared" si="2"/>
        <v>27</v>
      </c>
      <c r="AF9" s="12">
        <f t="shared" si="2"/>
        <v>28</v>
      </c>
      <c r="AG9" s="12">
        <f t="shared" si="2"/>
        <v>29</v>
      </c>
      <c r="AH9" s="12">
        <f t="shared" si="2"/>
        <v>30</v>
      </c>
      <c r="AI9" s="12">
        <f t="shared" si="2"/>
        <v>31</v>
      </c>
    </row>
    <row r="10" spans="1:60" ht="15" customHeight="1" x14ac:dyDescent="0.2">
      <c r="E10" s="149">
        <v>43193</v>
      </c>
      <c r="F10" s="150"/>
      <c r="G10" s="150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60" ht="15" customHeight="1" x14ac:dyDescent="0.2">
      <c r="G11" s="25" t="s">
        <v>35</v>
      </c>
      <c r="H11" s="12"/>
      <c r="J11" s="12"/>
      <c r="K11" s="12"/>
      <c r="L11" s="17"/>
      <c r="M11" s="25"/>
      <c r="N11" s="12"/>
      <c r="O11" s="25"/>
      <c r="P11" s="12"/>
      <c r="Q11" s="12"/>
      <c r="R11" s="12"/>
      <c r="S11" s="12"/>
      <c r="T11" s="12"/>
      <c r="U11" s="17"/>
      <c r="V11" s="12"/>
      <c r="W11" s="12"/>
      <c r="X11" s="12"/>
      <c r="Y11" s="12"/>
      <c r="Z11" s="12"/>
      <c r="AA11" s="12"/>
      <c r="AB11" s="17"/>
      <c r="AC11" s="12"/>
      <c r="AD11" s="12"/>
      <c r="AE11" s="12"/>
      <c r="AF11" s="12"/>
      <c r="AG11" s="12"/>
      <c r="AH11" s="12"/>
      <c r="AI11" s="12"/>
      <c r="AX11" s="16" t="s">
        <v>135</v>
      </c>
    </row>
    <row r="12" spans="1:60" ht="15" customHeight="1" x14ac:dyDescent="0.2">
      <c r="F12" s="17">
        <v>1</v>
      </c>
      <c r="G12" s="12"/>
      <c r="H12" s="12"/>
      <c r="J12" s="17">
        <v>36</v>
      </c>
      <c r="K12" s="12"/>
      <c r="M12" s="10">
        <f>F12+1</f>
        <v>2</v>
      </c>
      <c r="N12" s="16"/>
      <c r="Q12" s="10">
        <f>J12+1</f>
        <v>37</v>
      </c>
      <c r="T12" s="10">
        <f>M12+1</f>
        <v>3</v>
      </c>
      <c r="U12" s="12"/>
      <c r="V12" s="12"/>
      <c r="W12" s="12"/>
      <c r="X12" s="12">
        <f>Q12+1</f>
        <v>38</v>
      </c>
      <c r="Y12" s="12"/>
      <c r="AA12" s="10">
        <f>T12+1</f>
        <v>4</v>
      </c>
      <c r="AB12" s="12"/>
      <c r="AC12" s="12"/>
      <c r="AD12" s="12"/>
      <c r="AE12" s="12">
        <f>X12+1</f>
        <v>39</v>
      </c>
      <c r="AF12" s="12"/>
      <c r="AH12" s="10">
        <f>AA12+1</f>
        <v>5</v>
      </c>
      <c r="AI12" s="12"/>
      <c r="AN12" s="16" t="s">
        <v>54</v>
      </c>
      <c r="AO12" s="16" t="s">
        <v>48</v>
      </c>
      <c r="AP12" s="16" t="s">
        <v>50</v>
      </c>
      <c r="AQ12" s="16" t="s">
        <v>51</v>
      </c>
    </row>
    <row r="13" spans="1:60" ht="15" customHeight="1" x14ac:dyDescent="0.2">
      <c r="A13" s="10">
        <f>VLOOKUP(C13,parametre!$A$12:$E$23,2,0)</f>
        <v>2019</v>
      </c>
      <c r="B13" s="10">
        <f>VLOOKUP(C13,parametre!$A$12:$E$23,5,0)</f>
        <v>30</v>
      </c>
      <c r="C13" s="10">
        <v>9</v>
      </c>
      <c r="D13" s="13" t="str">
        <f>HLOOKUP(C13,parametre!$H$4:$S$5,2)</f>
        <v>Sept</v>
      </c>
      <c r="E13" s="52">
        <f t="shared" ref="E13:AI13" si="3">IF(E9&lt;=$B13,E9,"")</f>
        <v>1</v>
      </c>
      <c r="F13" s="40">
        <f t="shared" si="3"/>
        <v>2</v>
      </c>
      <c r="G13" s="13">
        <f t="shared" si="3"/>
        <v>3</v>
      </c>
      <c r="H13" s="13">
        <f t="shared" si="3"/>
        <v>4</v>
      </c>
      <c r="I13" s="13">
        <f t="shared" si="3"/>
        <v>5</v>
      </c>
      <c r="J13" s="13">
        <f t="shared" si="3"/>
        <v>6</v>
      </c>
      <c r="K13" s="52">
        <f t="shared" si="3"/>
        <v>7</v>
      </c>
      <c r="L13" s="52">
        <f t="shared" si="3"/>
        <v>8</v>
      </c>
      <c r="M13" s="13">
        <f t="shared" si="3"/>
        <v>9</v>
      </c>
      <c r="N13" s="13">
        <f t="shared" si="3"/>
        <v>10</v>
      </c>
      <c r="O13" s="13">
        <f t="shared" si="3"/>
        <v>11</v>
      </c>
      <c r="P13" s="13">
        <f t="shared" si="3"/>
        <v>12</v>
      </c>
      <c r="Q13" s="13">
        <f t="shared" si="3"/>
        <v>13</v>
      </c>
      <c r="R13" s="52">
        <f t="shared" ref="R13:T13" si="4">IF(R9&lt;=$B13,R9,"")</f>
        <v>14</v>
      </c>
      <c r="S13" s="52">
        <f t="shared" si="4"/>
        <v>15</v>
      </c>
      <c r="T13" s="13">
        <f t="shared" si="4"/>
        <v>16</v>
      </c>
      <c r="U13" s="13">
        <f t="shared" si="3"/>
        <v>17</v>
      </c>
      <c r="V13" s="13">
        <f t="shared" si="3"/>
        <v>18</v>
      </c>
      <c r="W13" s="13">
        <f t="shared" si="3"/>
        <v>19</v>
      </c>
      <c r="X13" s="13">
        <f t="shared" si="3"/>
        <v>20</v>
      </c>
      <c r="Y13" s="52">
        <f t="shared" si="3"/>
        <v>21</v>
      </c>
      <c r="Z13" s="52">
        <f t="shared" si="3"/>
        <v>22</v>
      </c>
      <c r="AA13" s="90">
        <f t="shared" si="3"/>
        <v>23</v>
      </c>
      <c r="AB13" s="13">
        <f t="shared" si="3"/>
        <v>24</v>
      </c>
      <c r="AC13" s="13">
        <f t="shared" si="3"/>
        <v>25</v>
      </c>
      <c r="AD13" s="13">
        <f t="shared" si="3"/>
        <v>26</v>
      </c>
      <c r="AE13" s="13">
        <f t="shared" si="3"/>
        <v>27</v>
      </c>
      <c r="AF13" s="52">
        <f t="shared" si="3"/>
        <v>28</v>
      </c>
      <c r="AG13" s="52">
        <f t="shared" si="3"/>
        <v>29</v>
      </c>
      <c r="AH13" s="13">
        <f t="shared" si="3"/>
        <v>30</v>
      </c>
      <c r="AI13" s="13" t="str">
        <f t="shared" si="3"/>
        <v/>
      </c>
      <c r="AJ13" s="14"/>
      <c r="AK13" s="14"/>
      <c r="AL13" s="68" t="s">
        <v>90</v>
      </c>
      <c r="AM13" s="14"/>
      <c r="AN13" s="14">
        <v>8</v>
      </c>
      <c r="AO13" s="14">
        <v>0</v>
      </c>
      <c r="AP13" s="14"/>
      <c r="AQ13" s="14"/>
      <c r="AR13" s="14"/>
      <c r="AS13" s="14">
        <f>AN13+AO13+AP13+AQ13</f>
        <v>8</v>
      </c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</row>
    <row r="14" spans="1:60" ht="12.75" x14ac:dyDescent="0.2">
      <c r="B14" s="10" t="s">
        <v>17</v>
      </c>
      <c r="D14" s="13" t="s">
        <v>3</v>
      </c>
      <c r="E14" s="53" t="str">
        <f>IF(E9&lt;=$B13,HLOOKUP(E8,parametre!$H$1:$N$2,2,1),"")</f>
        <v>Di</v>
      </c>
      <c r="F14" s="41" t="str">
        <f>IF(F9&lt;=$B13,HLOOKUP(F8,parametre!$H$1:$N$2,2,1),"")</f>
        <v>Lu</v>
      </c>
      <c r="G14" s="34" t="str">
        <f>IF(G9&lt;=$B13,HLOOKUP(G8,parametre!$H$1:$N$2,2,1),"")</f>
        <v>Ma</v>
      </c>
      <c r="H14" s="34" t="str">
        <f>IF(H9&lt;=$B13,HLOOKUP(H8,parametre!$H$1:$N$2,2,1),"")</f>
        <v>Me</v>
      </c>
      <c r="I14" s="34" t="str">
        <f>IF(I9&lt;=$B13,HLOOKUP(I8,parametre!$H$1:$N$2,2,1),"")</f>
        <v>Je</v>
      </c>
      <c r="J14" s="34" t="str">
        <f>IF(J9&lt;=$B13,HLOOKUP(J8,parametre!$H$1:$N$2,2,1),"")</f>
        <v>Ve</v>
      </c>
      <c r="K14" s="53" t="str">
        <f>IF(K9&lt;=$B13,HLOOKUP(K8,parametre!$H$1:$N$2,2,1),"")</f>
        <v>Sa</v>
      </c>
      <c r="L14" s="53" t="str">
        <f>IF(L9&lt;=$B13,HLOOKUP(L8,parametre!$H$1:$N$2,2,1),"")</f>
        <v>Di</v>
      </c>
      <c r="M14" s="34" t="str">
        <f>IF(M9&lt;=$B13,HLOOKUP(M8,parametre!$H$1:$N$2,2,1),"")</f>
        <v>Lu</v>
      </c>
      <c r="N14" s="34" t="str">
        <f>IF(N9&lt;=$B13,HLOOKUP(N8,parametre!$H$1:$N$2,2,1),"")</f>
        <v>Ma</v>
      </c>
      <c r="O14" s="34" t="str">
        <f>IF(O9&lt;=$B13,HLOOKUP(O8,parametre!$H$1:$N$2,2,1),"")</f>
        <v>Me</v>
      </c>
      <c r="P14" s="34" t="str">
        <f>IF(P9&lt;=$B13,HLOOKUP(P8,parametre!$H$1:$N$2,2,1),"")</f>
        <v>Je</v>
      </c>
      <c r="Q14" s="34" t="str">
        <f>IF(Q9&lt;=$B13,HLOOKUP(Q8,parametre!$H$1:$N$2,2,1),"")</f>
        <v>Ve</v>
      </c>
      <c r="R14" s="53" t="str">
        <f>IF(R9&lt;=$B13,HLOOKUP(R8,parametre!$H$1:$N$2,2,1),"")</f>
        <v>Sa</v>
      </c>
      <c r="S14" s="53" t="str">
        <f>IF(S9&lt;=$B13,HLOOKUP(S8,parametre!$H$1:$N$2,2,1),"")</f>
        <v>Di</v>
      </c>
      <c r="T14" s="34" t="str">
        <f>IF(T9&lt;=$B13,HLOOKUP(T8,parametre!$H$1:$N$2,2,1),"")</f>
        <v>Lu</v>
      </c>
      <c r="U14" s="34" t="str">
        <f>IF(U9&lt;=$B13,HLOOKUP(U8,parametre!$H$1:$N$2,2,1),"")</f>
        <v>Ma</v>
      </c>
      <c r="V14" s="34" t="str">
        <f>IF(V9&lt;=$B13,HLOOKUP(V8,parametre!$H$1:$N$2,2,1),"")</f>
        <v>Me</v>
      </c>
      <c r="W14" s="34" t="str">
        <f>IF(W9&lt;=$B13,HLOOKUP(W8,parametre!$H$1:$N$2,2,1),"")</f>
        <v>Je</v>
      </c>
      <c r="X14" s="34" t="str">
        <f>IF(X9&lt;=$B13,HLOOKUP(X8,parametre!$H$1:$N$2,2,1),"")</f>
        <v>Ve</v>
      </c>
      <c r="Y14" s="53" t="str">
        <f>IF(Y9&lt;=$B13,HLOOKUP(Y8,parametre!$H$1:$N$2,2,1),"")</f>
        <v>Sa</v>
      </c>
      <c r="Z14" s="53" t="str">
        <f>IF(Z9&lt;=$B13,HLOOKUP(Z8,parametre!$H$1:$N$2,2,1),"")</f>
        <v>Di</v>
      </c>
      <c r="AA14" s="91" t="str">
        <f>IF(AA9&lt;=$B13,HLOOKUP(AA8,parametre!$H$1:$N$2,2,1),"")</f>
        <v>Lu</v>
      </c>
      <c r="AB14" s="34" t="str">
        <f>IF(AB9&lt;=$B13,HLOOKUP(AB8,parametre!$H$1:$N$2,2,1),"")</f>
        <v>Ma</v>
      </c>
      <c r="AC14" s="34" t="str">
        <f>IF(AC9&lt;=$B13,HLOOKUP(AC8,parametre!$H$1:$N$2,2,1),"")</f>
        <v>Me</v>
      </c>
      <c r="AD14" s="34" t="str">
        <f>IF(AD9&lt;=$B13,HLOOKUP(AD8,parametre!$H$1:$N$2,2,1),"")</f>
        <v>Je</v>
      </c>
      <c r="AE14" s="34" t="str">
        <f>IF(AE9&lt;=$B13,HLOOKUP(AE8,parametre!$H$1:$N$2,2,1),"")</f>
        <v>Ve</v>
      </c>
      <c r="AF14" s="53" t="str">
        <f>IF(AF9&lt;=$B13,HLOOKUP(AF8,parametre!$H$1:$N$2,2,1),"")</f>
        <v>Sa</v>
      </c>
      <c r="AG14" s="53" t="str">
        <f>IF(AG9&lt;=$B13,HLOOKUP(AG8,parametre!$H$1:$N$2,2,1),"")</f>
        <v>Di</v>
      </c>
      <c r="AH14" s="34" t="str">
        <f>IF(AH9&lt;=$B13,HLOOKUP(AH8,parametre!$H$1:$N$2,2,1),"")</f>
        <v>Lu</v>
      </c>
      <c r="AI14" s="34" t="str">
        <f>IF(AI9&lt;=$B13,HLOOKUP(AI8,parametre!$H$1:$N$2,2,1),"")</f>
        <v/>
      </c>
      <c r="AJ14" s="14"/>
      <c r="AK14" s="14"/>
      <c r="AL14" s="68" t="s">
        <v>56</v>
      </c>
      <c r="AM14" s="14"/>
      <c r="AN14" s="14">
        <v>14</v>
      </c>
      <c r="AO14" s="14">
        <v>4</v>
      </c>
      <c r="AP14" s="14"/>
      <c r="AQ14" s="14">
        <v>10</v>
      </c>
      <c r="AR14" s="14"/>
      <c r="AS14" s="14">
        <f>AN14+AO14+AP14+AQ14</f>
        <v>28</v>
      </c>
      <c r="AT14" s="14">
        <f>AS14+AS13</f>
        <v>36</v>
      </c>
      <c r="AU14" s="14"/>
      <c r="AV14" s="14"/>
      <c r="AW14" s="14"/>
      <c r="AX14" s="14"/>
      <c r="AY14" s="14"/>
    </row>
    <row r="15" spans="1:60" ht="12.75" x14ac:dyDescent="0.2">
      <c r="B15" s="10">
        <v>0</v>
      </c>
      <c r="D15" s="15">
        <f t="shared" ref="D15:D26" si="5">TIME(debut_matin,B15*plage,0)</f>
        <v>0.33333333333333331</v>
      </c>
      <c r="E15" s="57"/>
      <c r="F15" s="36"/>
      <c r="G15" s="67" t="s">
        <v>45</v>
      </c>
      <c r="I15" s="67" t="s">
        <v>45</v>
      </c>
      <c r="K15" s="54"/>
      <c r="L15" s="54"/>
      <c r="M15" s="67" t="s">
        <v>45</v>
      </c>
      <c r="N15" s="37"/>
      <c r="O15" s="67" t="s">
        <v>45</v>
      </c>
      <c r="P15" s="37"/>
      <c r="Q15" s="35"/>
      <c r="R15" s="54"/>
      <c r="S15" s="54"/>
      <c r="T15" s="36"/>
      <c r="U15" s="37"/>
      <c r="V15" s="36"/>
      <c r="W15" s="85" t="s">
        <v>62</v>
      </c>
      <c r="X15" s="86" t="s">
        <v>87</v>
      </c>
      <c r="Y15" s="54"/>
      <c r="Z15" s="54"/>
      <c r="AA15" s="92"/>
      <c r="AB15" s="37"/>
      <c r="AC15" s="36"/>
      <c r="AD15" s="85" t="s">
        <v>62</v>
      </c>
      <c r="AE15" s="86" t="s">
        <v>87</v>
      </c>
      <c r="AF15" s="54"/>
      <c r="AG15" s="54"/>
      <c r="AH15" s="36"/>
      <c r="AI15" s="35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</row>
    <row r="16" spans="1:60" ht="12.75" x14ac:dyDescent="0.2">
      <c r="B16" s="10">
        <f>B15+1</f>
        <v>1</v>
      </c>
      <c r="D16" s="15">
        <f t="shared" si="5"/>
        <v>0.375</v>
      </c>
      <c r="E16" s="57"/>
      <c r="F16" s="36"/>
      <c r="G16" s="67" t="s">
        <v>55</v>
      </c>
      <c r="I16" s="67" t="s">
        <v>55</v>
      </c>
      <c r="K16" s="54"/>
      <c r="L16" s="54"/>
      <c r="M16" s="67" t="s">
        <v>55</v>
      </c>
      <c r="N16" s="67" t="s">
        <v>45</v>
      </c>
      <c r="O16" s="67" t="s">
        <v>55</v>
      </c>
      <c r="P16" s="38"/>
      <c r="Q16" s="35"/>
      <c r="R16" s="54"/>
      <c r="S16" s="54"/>
      <c r="T16" s="69" t="s">
        <v>59</v>
      </c>
      <c r="U16" s="38"/>
      <c r="V16" s="36"/>
      <c r="W16" s="85">
        <v>2</v>
      </c>
      <c r="X16" s="86" t="s">
        <v>87</v>
      </c>
      <c r="Y16" s="54"/>
      <c r="Z16" s="54"/>
      <c r="AA16" s="69" t="s">
        <v>59</v>
      </c>
      <c r="AB16" s="36"/>
      <c r="AC16" s="36"/>
      <c r="AD16" s="85">
        <v>4</v>
      </c>
      <c r="AE16" s="86" t="s">
        <v>87</v>
      </c>
      <c r="AF16" s="54"/>
      <c r="AG16" s="54"/>
      <c r="AH16" s="69" t="s">
        <v>59</v>
      </c>
      <c r="AI16" s="38"/>
      <c r="AJ16" s="14"/>
      <c r="AK16" s="14"/>
      <c r="AL16" s="14"/>
      <c r="AM16" s="14"/>
      <c r="AN16" s="14"/>
      <c r="AO16" s="14">
        <v>13</v>
      </c>
      <c r="AP16" s="14">
        <v>13</v>
      </c>
      <c r="AQ16" s="14">
        <v>10</v>
      </c>
      <c r="AR16" s="14">
        <f>SUM(AO16:AQ16)</f>
        <v>36</v>
      </c>
      <c r="AS16" s="14"/>
      <c r="AT16" s="14"/>
      <c r="AU16" s="14"/>
      <c r="AV16" s="14"/>
      <c r="AW16" s="14"/>
      <c r="AX16" s="14"/>
      <c r="AY16" s="14"/>
    </row>
    <row r="17" spans="1:60" ht="12.75" x14ac:dyDescent="0.2">
      <c r="B17" s="10">
        <f t="shared" ref="B17:B26" si="6">B16+1</f>
        <v>2</v>
      </c>
      <c r="D17" s="15">
        <f t="shared" si="5"/>
        <v>0.41666666666666669</v>
      </c>
      <c r="E17" s="55"/>
      <c r="F17" s="65" t="s">
        <v>44</v>
      </c>
      <c r="G17" s="67" t="s">
        <v>45</v>
      </c>
      <c r="H17" s="67" t="s">
        <v>45</v>
      </c>
      <c r="I17" s="67" t="s">
        <v>45</v>
      </c>
      <c r="J17" s="67" t="s">
        <v>45</v>
      </c>
      <c r="K17" s="56"/>
      <c r="L17" s="56"/>
      <c r="M17" s="67" t="s">
        <v>45</v>
      </c>
      <c r="N17" s="67" t="s">
        <v>45</v>
      </c>
      <c r="O17" s="67" t="s">
        <v>45</v>
      </c>
      <c r="P17" s="38"/>
      <c r="Q17" s="96" t="s">
        <v>45</v>
      </c>
      <c r="R17" s="56"/>
      <c r="S17" s="56"/>
      <c r="T17" s="69" t="s">
        <v>59</v>
      </c>
      <c r="U17" s="38"/>
      <c r="V17" s="88" t="s">
        <v>88</v>
      </c>
      <c r="W17" s="38"/>
      <c r="X17" s="87">
        <v>3</v>
      </c>
      <c r="Y17" s="56"/>
      <c r="Z17" s="56"/>
      <c r="AA17" s="69" t="s">
        <v>59</v>
      </c>
      <c r="AB17" s="38"/>
      <c r="AC17" s="38"/>
      <c r="AD17" s="113" t="s">
        <v>94</v>
      </c>
      <c r="AE17" s="87">
        <v>6</v>
      </c>
      <c r="AF17" s="56"/>
      <c r="AG17" s="56"/>
      <c r="AH17" s="69" t="s">
        <v>59</v>
      </c>
      <c r="AI17" s="38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</row>
    <row r="18" spans="1:60" ht="12.75" x14ac:dyDescent="0.2">
      <c r="B18" s="10">
        <f t="shared" si="6"/>
        <v>3</v>
      </c>
      <c r="D18" s="15">
        <f t="shared" si="5"/>
        <v>0.45833333333333331</v>
      </c>
      <c r="E18" s="55"/>
      <c r="F18" s="102"/>
      <c r="G18" s="103" t="s">
        <v>92</v>
      </c>
      <c r="H18" s="103" t="s">
        <v>57</v>
      </c>
      <c r="I18" s="103" t="s">
        <v>57</v>
      </c>
      <c r="J18" s="103" t="s">
        <v>57</v>
      </c>
      <c r="K18" s="104"/>
      <c r="L18" s="104"/>
      <c r="M18" s="103" t="s">
        <v>57</v>
      </c>
      <c r="N18" s="103" t="s">
        <v>93</v>
      </c>
      <c r="O18" s="103" t="s">
        <v>57</v>
      </c>
      <c r="P18" s="105"/>
      <c r="Q18" s="106" t="s">
        <v>102</v>
      </c>
      <c r="R18" s="104"/>
      <c r="S18" s="104"/>
      <c r="T18" s="107">
        <v>3</v>
      </c>
      <c r="U18" s="105"/>
      <c r="V18" s="89">
        <v>6</v>
      </c>
      <c r="W18" s="105"/>
      <c r="X18" s="108" t="s">
        <v>88</v>
      </c>
      <c r="Y18" s="104"/>
      <c r="Z18" s="104"/>
      <c r="AA18" s="107">
        <v>6</v>
      </c>
      <c r="AB18" s="105"/>
      <c r="AC18" s="105"/>
      <c r="AD18" s="114">
        <v>2</v>
      </c>
      <c r="AE18" s="108" t="s">
        <v>88</v>
      </c>
      <c r="AF18" s="104"/>
      <c r="AG18" s="104"/>
      <c r="AH18" s="107">
        <v>9</v>
      </c>
      <c r="AI18" s="38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</row>
    <row r="19" spans="1:60" ht="12.75" x14ac:dyDescent="0.2">
      <c r="B19" s="10">
        <f t="shared" si="6"/>
        <v>4</v>
      </c>
      <c r="D19" s="15">
        <f t="shared" si="5"/>
        <v>0.5</v>
      </c>
      <c r="E19" s="55"/>
      <c r="F19" s="37"/>
      <c r="G19" s="38">
        <v>4</v>
      </c>
      <c r="H19" s="37">
        <v>4</v>
      </c>
      <c r="I19" s="36">
        <v>6</v>
      </c>
      <c r="J19" s="38">
        <v>14</v>
      </c>
      <c r="K19" s="55"/>
      <c r="L19" s="55"/>
      <c r="M19" s="110">
        <v>10</v>
      </c>
      <c r="N19" s="37">
        <v>9</v>
      </c>
      <c r="O19" s="38">
        <v>12</v>
      </c>
      <c r="P19" s="37"/>
      <c r="Q19" s="37"/>
      <c r="R19" s="55"/>
      <c r="S19" s="55"/>
      <c r="T19" s="37"/>
      <c r="U19" s="37"/>
      <c r="V19" s="37" t="s">
        <v>140</v>
      </c>
      <c r="W19" s="37"/>
      <c r="X19" s="89">
        <v>2</v>
      </c>
      <c r="Y19" s="55"/>
      <c r="Z19" s="55"/>
      <c r="AA19" s="93"/>
      <c r="AB19" s="37"/>
      <c r="AC19" s="37"/>
      <c r="AD19" s="115" t="s">
        <v>95</v>
      </c>
      <c r="AE19" s="89">
        <v>4</v>
      </c>
      <c r="AF19" s="55"/>
      <c r="AG19" s="55"/>
      <c r="AH19" s="37"/>
      <c r="AI19" s="37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</row>
    <row r="20" spans="1:60" ht="12.75" x14ac:dyDescent="0.2">
      <c r="B20" s="10">
        <f t="shared" si="6"/>
        <v>5</v>
      </c>
      <c r="D20" s="15">
        <f t="shared" si="5"/>
        <v>0.54166666666666663</v>
      </c>
      <c r="E20" s="55"/>
      <c r="F20" s="37"/>
      <c r="G20" s="37"/>
      <c r="H20" s="37"/>
      <c r="I20" s="37"/>
      <c r="J20" s="37"/>
      <c r="K20" s="55"/>
      <c r="L20" s="55"/>
      <c r="M20" s="37"/>
      <c r="N20" s="37"/>
      <c r="O20" s="37"/>
      <c r="P20" s="37"/>
      <c r="Q20" s="37"/>
      <c r="R20" s="55"/>
      <c r="S20" s="55"/>
      <c r="T20" s="37"/>
      <c r="U20" s="37"/>
      <c r="V20" s="37"/>
      <c r="W20" s="37"/>
      <c r="X20" s="115" t="s">
        <v>96</v>
      </c>
      <c r="Y20" s="55"/>
      <c r="Z20" s="55"/>
      <c r="AA20" s="93"/>
      <c r="AB20" s="37"/>
      <c r="AC20" s="37"/>
      <c r="AD20" s="37" t="s">
        <v>48</v>
      </c>
      <c r="AE20" s="115" t="s">
        <v>96</v>
      </c>
      <c r="AF20" s="55"/>
      <c r="AG20" s="55"/>
      <c r="AH20" s="116" t="s">
        <v>96</v>
      </c>
      <c r="AI20" s="37"/>
      <c r="AJ20" s="14"/>
      <c r="AK20" s="14"/>
      <c r="AL20" s="14"/>
      <c r="AM20" s="14" t="s">
        <v>143</v>
      </c>
      <c r="AN20" s="14"/>
      <c r="AO20" s="14"/>
      <c r="AP20" s="14" t="s">
        <v>145</v>
      </c>
      <c r="AQ20" s="14"/>
      <c r="AR20" s="14"/>
      <c r="AS20" s="14"/>
      <c r="AT20" s="14"/>
      <c r="AU20" s="14"/>
      <c r="AV20" s="14"/>
      <c r="AW20" s="14"/>
      <c r="AX20" s="14"/>
      <c r="AY20" s="14"/>
    </row>
    <row r="21" spans="1:60" ht="12.75" x14ac:dyDescent="0.2">
      <c r="B21" s="10">
        <f t="shared" si="6"/>
        <v>6</v>
      </c>
      <c r="D21" s="15">
        <f t="shared" si="5"/>
        <v>0.58333333333333337</v>
      </c>
      <c r="E21" s="57"/>
      <c r="F21" s="67" t="s">
        <v>45</v>
      </c>
      <c r="G21" s="67" t="s">
        <v>45</v>
      </c>
      <c r="H21" s="67" t="s">
        <v>45</v>
      </c>
      <c r="I21" s="67" t="s">
        <v>45</v>
      </c>
      <c r="J21" s="109"/>
      <c r="K21" s="54"/>
      <c r="L21" s="54"/>
      <c r="M21" s="67" t="s">
        <v>45</v>
      </c>
      <c r="N21" s="38"/>
      <c r="O21" s="67" t="s">
        <v>45</v>
      </c>
      <c r="P21" s="70" t="s">
        <v>60</v>
      </c>
      <c r="Q21" s="35"/>
      <c r="R21" s="54"/>
      <c r="S21" s="54"/>
      <c r="T21" s="70" t="s">
        <v>60</v>
      </c>
      <c r="U21" s="38"/>
      <c r="V21" s="36"/>
      <c r="W21" s="70" t="s">
        <v>60</v>
      </c>
      <c r="X21" s="113" t="s">
        <v>94</v>
      </c>
      <c r="Y21" s="54"/>
      <c r="Z21" s="54"/>
      <c r="AA21" s="70" t="s">
        <v>60</v>
      </c>
      <c r="AB21" s="109"/>
      <c r="AC21" s="36"/>
      <c r="AD21" s="70" t="s">
        <v>60</v>
      </c>
      <c r="AE21" s="113" t="s">
        <v>94</v>
      </c>
      <c r="AF21" s="54"/>
      <c r="AG21" s="54"/>
      <c r="AH21" s="113" t="s">
        <v>94</v>
      </c>
      <c r="AI21" s="37"/>
      <c r="AJ21" s="14"/>
      <c r="AK21" s="14"/>
      <c r="AL21" s="14"/>
      <c r="AM21" s="14"/>
      <c r="AN21" s="14"/>
      <c r="AO21" s="14"/>
      <c r="AP21" s="14" t="s">
        <v>144</v>
      </c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</row>
    <row r="22" spans="1:60" ht="12.75" x14ac:dyDescent="0.2">
      <c r="B22" s="10">
        <f t="shared" si="6"/>
        <v>7</v>
      </c>
      <c r="D22" s="15">
        <f t="shared" si="5"/>
        <v>0.625</v>
      </c>
      <c r="E22" s="55"/>
      <c r="F22" s="103" t="s">
        <v>92</v>
      </c>
      <c r="G22" s="103" t="s">
        <v>57</v>
      </c>
      <c r="H22" s="103" t="s">
        <v>57</v>
      </c>
      <c r="I22" s="67" t="s">
        <v>45</v>
      </c>
      <c r="J22" s="109"/>
      <c r="K22" s="54"/>
      <c r="L22" s="54"/>
      <c r="M22" s="67" t="s">
        <v>45</v>
      </c>
      <c r="N22" s="38"/>
      <c r="O22" s="67" t="s">
        <v>45</v>
      </c>
      <c r="P22" s="70" t="s">
        <v>60</v>
      </c>
      <c r="Q22" s="37"/>
      <c r="R22" s="54"/>
      <c r="S22" s="54"/>
      <c r="T22" s="70" t="s">
        <v>60</v>
      </c>
      <c r="U22" s="38"/>
      <c r="V22" s="36"/>
      <c r="W22" s="70" t="s">
        <v>60</v>
      </c>
      <c r="X22" s="113" t="s">
        <v>94</v>
      </c>
      <c r="Y22" s="54"/>
      <c r="Z22" s="54"/>
      <c r="AA22" s="70" t="s">
        <v>60</v>
      </c>
      <c r="AB22" s="109"/>
      <c r="AC22" s="36"/>
      <c r="AD22" s="70" t="s">
        <v>60</v>
      </c>
      <c r="AE22" s="113" t="s">
        <v>94</v>
      </c>
      <c r="AF22" s="54"/>
      <c r="AG22" s="54"/>
      <c r="AH22" s="113" t="s">
        <v>94</v>
      </c>
      <c r="AI22" s="37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</row>
    <row r="23" spans="1:60" ht="12.75" x14ac:dyDescent="0.2">
      <c r="B23" s="10">
        <f t="shared" si="6"/>
        <v>8</v>
      </c>
      <c r="D23" s="15">
        <f t="shared" si="5"/>
        <v>0.66666666666666663</v>
      </c>
      <c r="E23" s="55"/>
      <c r="F23" s="109">
        <v>2</v>
      </c>
      <c r="G23" s="10">
        <v>2</v>
      </c>
      <c r="H23" s="37">
        <v>8</v>
      </c>
      <c r="I23" s="103" t="s">
        <v>93</v>
      </c>
      <c r="J23" s="109"/>
      <c r="K23" s="54"/>
      <c r="L23" s="54"/>
      <c r="M23" s="103" t="s">
        <v>93</v>
      </c>
      <c r="N23" s="38"/>
      <c r="O23" s="103" t="s">
        <v>93</v>
      </c>
      <c r="P23" s="71">
        <v>3</v>
      </c>
      <c r="Q23" s="37"/>
      <c r="R23" s="54"/>
      <c r="S23" s="54"/>
      <c r="T23" s="71">
        <v>6</v>
      </c>
      <c r="U23" s="38"/>
      <c r="V23" s="36"/>
      <c r="W23" s="71">
        <v>9</v>
      </c>
      <c r="X23" s="37"/>
      <c r="Y23" s="54"/>
      <c r="Z23" s="54"/>
      <c r="AA23" s="71">
        <v>12</v>
      </c>
      <c r="AB23" s="109"/>
      <c r="AC23" s="36"/>
      <c r="AD23" s="71">
        <v>15</v>
      </c>
      <c r="AE23" s="37"/>
      <c r="AF23" s="54"/>
      <c r="AG23" s="54"/>
      <c r="AH23" s="117">
        <v>3</v>
      </c>
      <c r="AI23" s="37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</row>
    <row r="24" spans="1:60" ht="12.75" x14ac:dyDescent="0.2">
      <c r="B24" s="10">
        <f t="shared" si="6"/>
        <v>9</v>
      </c>
      <c r="D24" s="15">
        <f t="shared" si="5"/>
        <v>0.70833333333333337</v>
      </c>
      <c r="E24" s="55"/>
      <c r="H24" s="109"/>
      <c r="I24" s="10">
        <v>3</v>
      </c>
      <c r="J24" s="109"/>
      <c r="K24" s="57"/>
      <c r="L24" s="57"/>
      <c r="M24" s="35">
        <v>6</v>
      </c>
      <c r="N24" s="37"/>
      <c r="O24" s="37">
        <v>12</v>
      </c>
      <c r="P24" s="37"/>
      <c r="Q24" s="37"/>
      <c r="R24" s="57"/>
      <c r="S24" s="57"/>
      <c r="T24" s="109"/>
      <c r="U24" s="37"/>
      <c r="V24" s="35"/>
      <c r="W24" s="37"/>
      <c r="X24" s="37"/>
      <c r="Y24" s="57"/>
      <c r="Z24" s="57"/>
      <c r="AA24" s="36"/>
      <c r="AB24" s="109"/>
      <c r="AC24" s="35"/>
      <c r="AD24" s="37"/>
      <c r="AE24" s="37"/>
      <c r="AF24" s="57"/>
      <c r="AG24" s="57"/>
      <c r="AH24" s="118" t="s">
        <v>50</v>
      </c>
      <c r="AI24" s="37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</row>
    <row r="25" spans="1:60" ht="12.75" x14ac:dyDescent="0.2">
      <c r="B25" s="10">
        <f t="shared" si="6"/>
        <v>10</v>
      </c>
      <c r="D25" s="15">
        <f t="shared" si="5"/>
        <v>0.75</v>
      </c>
      <c r="E25" s="55"/>
      <c r="F25" s="37"/>
      <c r="G25" s="37"/>
      <c r="H25" s="109"/>
      <c r="I25" s="37"/>
      <c r="J25" s="109"/>
      <c r="K25" s="55"/>
      <c r="L25" s="55"/>
      <c r="M25" s="37"/>
      <c r="N25" s="37"/>
      <c r="O25" s="37"/>
      <c r="P25" s="37"/>
      <c r="Q25" s="37"/>
      <c r="R25" s="55"/>
      <c r="S25" s="55"/>
      <c r="T25" s="37"/>
      <c r="U25" s="37"/>
      <c r="V25" s="37"/>
      <c r="W25" s="37"/>
      <c r="X25" s="37"/>
      <c r="Y25" s="55"/>
      <c r="Z25" s="55"/>
      <c r="AA25" s="93"/>
      <c r="AB25" s="37"/>
      <c r="AC25" s="37"/>
      <c r="AD25" s="37"/>
      <c r="AE25" s="37"/>
      <c r="AF25" s="55"/>
      <c r="AG25" s="55"/>
      <c r="AH25" s="37"/>
      <c r="AI25" s="37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</row>
    <row r="26" spans="1:60" ht="12.75" x14ac:dyDescent="0.2">
      <c r="B26" s="10">
        <f t="shared" si="6"/>
        <v>11</v>
      </c>
      <c r="D26" s="15">
        <f t="shared" si="5"/>
        <v>0.79166666666666663</v>
      </c>
      <c r="E26" s="55"/>
      <c r="F26" s="37"/>
      <c r="G26" s="37"/>
      <c r="H26" s="37"/>
      <c r="I26" s="37"/>
      <c r="J26" s="37"/>
      <c r="K26" s="55"/>
      <c r="L26" s="55"/>
      <c r="M26" s="37"/>
      <c r="N26" s="37"/>
      <c r="O26" s="37"/>
      <c r="P26" s="37"/>
      <c r="Q26" s="37"/>
      <c r="R26" s="55"/>
      <c r="S26" s="55"/>
      <c r="T26" s="37"/>
      <c r="U26" s="37"/>
      <c r="V26" s="37"/>
      <c r="W26" s="37"/>
      <c r="X26" s="37"/>
      <c r="Y26" s="55"/>
      <c r="Z26" s="55"/>
      <c r="AA26" s="93"/>
      <c r="AB26" s="37"/>
      <c r="AC26" s="37"/>
      <c r="AD26" s="37"/>
      <c r="AE26" s="37"/>
      <c r="AF26" s="55"/>
      <c r="AG26" s="55"/>
      <c r="AH26" s="37"/>
      <c r="AI26" s="37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</row>
    <row r="27" spans="1:60" ht="12.75" x14ac:dyDescent="0.2">
      <c r="D27" s="18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</row>
    <row r="28" spans="1:60" ht="15" customHeight="1" x14ac:dyDescent="0.2">
      <c r="H28" s="10">
        <f>AE12+1</f>
        <v>40</v>
      </c>
      <c r="K28" s="10">
        <f>AH12+1</f>
        <v>6</v>
      </c>
      <c r="O28" s="10">
        <f>H28+1</f>
        <v>41</v>
      </c>
      <c r="R28" s="10">
        <f>K28+1</f>
        <v>7</v>
      </c>
      <c r="V28" s="10">
        <f>O28+1</f>
        <v>42</v>
      </c>
      <c r="Y28" s="10">
        <f>R28+1</f>
        <v>8</v>
      </c>
      <c r="AC28" s="10">
        <f>V28+1</f>
        <v>43</v>
      </c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</row>
    <row r="29" spans="1:60" ht="15" hidden="1" customHeight="1" x14ac:dyDescent="0.2"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</row>
    <row r="30" spans="1:60" ht="15" hidden="1" customHeight="1" x14ac:dyDescent="0.2"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</row>
    <row r="31" spans="1:60" ht="15" hidden="1" customHeight="1" x14ac:dyDescent="0.2">
      <c r="E31" s="11">
        <f>WEEKDAY(DATE($A33,$C33,E33),2)</f>
        <v>2</v>
      </c>
      <c r="F31" s="11">
        <f t="shared" ref="F31:AI31" si="7">WEEKDAY(DATE($A33,$C33,F33),2)</f>
        <v>3</v>
      </c>
      <c r="G31" s="11">
        <f t="shared" si="7"/>
        <v>4</v>
      </c>
      <c r="H31" s="11">
        <f t="shared" si="7"/>
        <v>5</v>
      </c>
      <c r="I31" s="11">
        <f t="shared" si="7"/>
        <v>6</v>
      </c>
      <c r="J31" s="11">
        <f t="shared" si="7"/>
        <v>7</v>
      </c>
      <c r="K31" s="11">
        <f t="shared" si="7"/>
        <v>1</v>
      </c>
      <c r="L31" s="11">
        <f t="shared" si="7"/>
        <v>2</v>
      </c>
      <c r="M31" s="11">
        <f t="shared" si="7"/>
        <v>3</v>
      </c>
      <c r="N31" s="11">
        <f t="shared" si="7"/>
        <v>4</v>
      </c>
      <c r="O31" s="11">
        <f t="shared" si="7"/>
        <v>5</v>
      </c>
      <c r="P31" s="11">
        <f t="shared" si="7"/>
        <v>6</v>
      </c>
      <c r="Q31" s="11">
        <f t="shared" si="7"/>
        <v>7</v>
      </c>
      <c r="R31" s="11">
        <f t="shared" si="7"/>
        <v>1</v>
      </c>
      <c r="S31" s="11">
        <f t="shared" si="7"/>
        <v>2</v>
      </c>
      <c r="T31" s="11">
        <f t="shared" si="7"/>
        <v>3</v>
      </c>
      <c r="U31" s="11">
        <f t="shared" si="7"/>
        <v>4</v>
      </c>
      <c r="V31" s="11">
        <f t="shared" si="7"/>
        <v>5</v>
      </c>
      <c r="W31" s="11">
        <f t="shared" si="7"/>
        <v>6</v>
      </c>
      <c r="X31" s="11">
        <f t="shared" si="7"/>
        <v>7</v>
      </c>
      <c r="Y31" s="11">
        <f t="shared" si="7"/>
        <v>1</v>
      </c>
      <c r="Z31" s="11">
        <f t="shared" si="7"/>
        <v>2</v>
      </c>
      <c r="AA31" s="11">
        <f t="shared" si="7"/>
        <v>3</v>
      </c>
      <c r="AB31" s="11">
        <f t="shared" si="7"/>
        <v>4</v>
      </c>
      <c r="AC31" s="11">
        <f t="shared" si="7"/>
        <v>5</v>
      </c>
      <c r="AD31" s="11">
        <f t="shared" si="7"/>
        <v>6</v>
      </c>
      <c r="AE31" s="11">
        <f t="shared" si="7"/>
        <v>7</v>
      </c>
      <c r="AF31" s="11">
        <f t="shared" si="7"/>
        <v>1</v>
      </c>
      <c r="AG31" s="11">
        <f t="shared" si="7"/>
        <v>2</v>
      </c>
      <c r="AH31" s="11">
        <f t="shared" si="7"/>
        <v>3</v>
      </c>
      <c r="AI31" s="11">
        <f t="shared" si="7"/>
        <v>4</v>
      </c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</row>
    <row r="32" spans="1:60" ht="15" hidden="1" customHeight="1" x14ac:dyDescent="0.2">
      <c r="A32" s="10" t="s">
        <v>0</v>
      </c>
      <c r="B32" s="10" t="s">
        <v>15</v>
      </c>
      <c r="C32" s="10" t="s">
        <v>1</v>
      </c>
      <c r="D32" s="10" t="s">
        <v>14</v>
      </c>
      <c r="E32" s="12">
        <v>1</v>
      </c>
      <c r="F32" s="12">
        <f>E32+1</f>
        <v>2</v>
      </c>
      <c r="G32" s="12">
        <f t="shared" ref="G32:AI32" si="8">F32+1</f>
        <v>3</v>
      </c>
      <c r="H32" s="12">
        <f t="shared" si="8"/>
        <v>4</v>
      </c>
      <c r="I32" s="12">
        <f t="shared" si="8"/>
        <v>5</v>
      </c>
      <c r="J32" s="12">
        <f t="shared" si="8"/>
        <v>6</v>
      </c>
      <c r="K32" s="12">
        <f t="shared" si="8"/>
        <v>7</v>
      </c>
      <c r="L32" s="12">
        <f t="shared" si="8"/>
        <v>8</v>
      </c>
      <c r="M32" s="12">
        <f t="shared" si="8"/>
        <v>9</v>
      </c>
      <c r="N32" s="12">
        <f t="shared" si="8"/>
        <v>10</v>
      </c>
      <c r="O32" s="12">
        <f t="shared" si="8"/>
        <v>11</v>
      </c>
      <c r="P32" s="12">
        <f t="shared" si="8"/>
        <v>12</v>
      </c>
      <c r="Q32" s="12">
        <f t="shared" si="8"/>
        <v>13</v>
      </c>
      <c r="R32" s="12">
        <f t="shared" si="8"/>
        <v>14</v>
      </c>
      <c r="S32" s="12">
        <f t="shared" si="8"/>
        <v>15</v>
      </c>
      <c r="T32" s="12">
        <f t="shared" si="8"/>
        <v>16</v>
      </c>
      <c r="U32" s="12">
        <f t="shared" si="8"/>
        <v>17</v>
      </c>
      <c r="V32" s="12">
        <f t="shared" si="8"/>
        <v>18</v>
      </c>
      <c r="W32" s="12">
        <f t="shared" si="8"/>
        <v>19</v>
      </c>
      <c r="X32" s="12">
        <f t="shared" si="8"/>
        <v>20</v>
      </c>
      <c r="Y32" s="12">
        <f t="shared" si="8"/>
        <v>21</v>
      </c>
      <c r="Z32" s="12">
        <f t="shared" si="8"/>
        <v>22</v>
      </c>
      <c r="AA32" s="12">
        <f t="shared" si="8"/>
        <v>23</v>
      </c>
      <c r="AB32" s="12">
        <f t="shared" si="8"/>
        <v>24</v>
      </c>
      <c r="AC32" s="12">
        <f t="shared" si="8"/>
        <v>25</v>
      </c>
      <c r="AD32" s="12">
        <f t="shared" si="8"/>
        <v>26</v>
      </c>
      <c r="AE32" s="12">
        <f t="shared" si="8"/>
        <v>27</v>
      </c>
      <c r="AF32" s="12">
        <f t="shared" si="8"/>
        <v>28</v>
      </c>
      <c r="AG32" s="12">
        <f t="shared" si="8"/>
        <v>29</v>
      </c>
      <c r="AH32" s="12">
        <f t="shared" si="8"/>
        <v>30</v>
      </c>
      <c r="AI32" s="12">
        <f t="shared" si="8"/>
        <v>31</v>
      </c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</row>
    <row r="33" spans="1:60" ht="15" customHeight="1" x14ac:dyDescent="0.2">
      <c r="A33" s="10">
        <f>VLOOKUP(C33,parametre!$A$12:$E$23,2,0)</f>
        <v>2019</v>
      </c>
      <c r="B33" s="10">
        <f>VLOOKUP(C33,parametre!$A$12:$E$23,5,0)</f>
        <v>31</v>
      </c>
      <c r="C33" s="10">
        <v>10</v>
      </c>
      <c r="D33" s="13" t="str">
        <f>HLOOKUP(C33,[1]parametre!$H$4:$S$5,2)</f>
        <v>Oct</v>
      </c>
      <c r="E33" s="13">
        <f t="shared" ref="E33:AI33" si="9">IF(E32&lt;=$B33,E32,"")</f>
        <v>1</v>
      </c>
      <c r="F33" s="13">
        <f t="shared" si="9"/>
        <v>2</v>
      </c>
      <c r="G33" s="13">
        <f t="shared" si="9"/>
        <v>3</v>
      </c>
      <c r="H33" s="13">
        <f t="shared" si="9"/>
        <v>4</v>
      </c>
      <c r="I33" s="52">
        <f t="shared" si="9"/>
        <v>5</v>
      </c>
      <c r="J33" s="52">
        <f t="shared" si="9"/>
        <v>6</v>
      </c>
      <c r="K33" s="13">
        <f t="shared" si="9"/>
        <v>7</v>
      </c>
      <c r="L33" s="13">
        <f t="shared" si="9"/>
        <v>8</v>
      </c>
      <c r="M33" s="13">
        <f t="shared" si="9"/>
        <v>9</v>
      </c>
      <c r="N33" s="13">
        <f t="shared" si="9"/>
        <v>10</v>
      </c>
      <c r="O33" s="13">
        <f t="shared" si="9"/>
        <v>11</v>
      </c>
      <c r="P33" s="52">
        <f t="shared" si="9"/>
        <v>12</v>
      </c>
      <c r="Q33" s="52">
        <f t="shared" si="9"/>
        <v>13</v>
      </c>
      <c r="R33" s="13">
        <f t="shared" si="9"/>
        <v>14</v>
      </c>
      <c r="S33" s="13">
        <f t="shared" si="9"/>
        <v>15</v>
      </c>
      <c r="T33" s="13">
        <f t="shared" si="9"/>
        <v>16</v>
      </c>
      <c r="U33" s="13">
        <f t="shared" si="9"/>
        <v>17</v>
      </c>
      <c r="V33" s="13">
        <f t="shared" si="9"/>
        <v>18</v>
      </c>
      <c r="W33" s="52">
        <f t="shared" si="9"/>
        <v>19</v>
      </c>
      <c r="X33" s="52">
        <f t="shared" si="9"/>
        <v>20</v>
      </c>
      <c r="Y33" s="13">
        <f t="shared" si="9"/>
        <v>21</v>
      </c>
      <c r="Z33" s="13">
        <f t="shared" si="9"/>
        <v>22</v>
      </c>
      <c r="AA33" s="13">
        <f t="shared" si="9"/>
        <v>23</v>
      </c>
      <c r="AB33" s="13">
        <f t="shared" si="9"/>
        <v>24</v>
      </c>
      <c r="AC33" s="13">
        <f t="shared" si="9"/>
        <v>25</v>
      </c>
      <c r="AD33" s="52">
        <f t="shared" si="9"/>
        <v>26</v>
      </c>
      <c r="AE33" s="52">
        <f t="shared" si="9"/>
        <v>27</v>
      </c>
      <c r="AF33" s="40">
        <f t="shared" si="9"/>
        <v>28</v>
      </c>
      <c r="AG33" s="40">
        <f t="shared" si="9"/>
        <v>29</v>
      </c>
      <c r="AH33" s="40">
        <f t="shared" si="9"/>
        <v>30</v>
      </c>
      <c r="AI33" s="40">
        <f t="shared" si="9"/>
        <v>31</v>
      </c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</row>
    <row r="34" spans="1:60" ht="12.75" x14ac:dyDescent="0.2">
      <c r="B34" s="10" t="s">
        <v>17</v>
      </c>
      <c r="D34" s="13" t="s">
        <v>3</v>
      </c>
      <c r="E34" s="34" t="str">
        <f>IF(E32&lt;=$B33,HLOOKUP(E31,[1]parametre!$H$1:$N$2,2,1),"")</f>
        <v>Ma</v>
      </c>
      <c r="F34" s="34" t="str">
        <f>IF(F32&lt;=$B33,HLOOKUP(F31,[1]parametre!$H$1:$N$2,2,1),"")</f>
        <v>Me</v>
      </c>
      <c r="G34" s="34" t="str">
        <f>IF(G32&lt;=$B33,HLOOKUP(G31,[1]parametre!$H$1:$N$2,2,1),"")</f>
        <v>Je</v>
      </c>
      <c r="H34" s="34" t="str">
        <f>IF(H32&lt;=$B33,HLOOKUP(H31,[1]parametre!$H$1:$N$2,2,1),"")</f>
        <v>Ve</v>
      </c>
      <c r="I34" s="53" t="str">
        <f>IF(I32&lt;=$B33,HLOOKUP(I31,[1]parametre!$H$1:$N$2,2,1),"")</f>
        <v>Sa</v>
      </c>
      <c r="J34" s="53" t="str">
        <f>IF(J32&lt;=$B33,HLOOKUP(J31,[1]parametre!$H$1:$N$2,2,1),"")</f>
        <v>Di</v>
      </c>
      <c r="K34" s="34" t="str">
        <f>IF(K32&lt;=$B33,HLOOKUP(K31,[1]parametre!$H$1:$N$2,2,1),"")</f>
        <v>Lu</v>
      </c>
      <c r="L34" s="34" t="str">
        <f>IF(L32&lt;=$B33,HLOOKUP(L31,[1]parametre!$H$1:$N$2,2,1),"")</f>
        <v>Ma</v>
      </c>
      <c r="M34" s="34" t="str">
        <f>IF(M32&lt;=$B33,HLOOKUP(M31,[1]parametre!$H$1:$N$2,2,1),"")</f>
        <v>Me</v>
      </c>
      <c r="N34" s="34" t="str">
        <f>IF(N32&lt;=$B33,HLOOKUP(N31,[1]parametre!$H$1:$N$2,2,1),"")</f>
        <v>Je</v>
      </c>
      <c r="O34" s="34" t="str">
        <f>IF(O32&lt;=$B33,HLOOKUP(O31,[1]parametre!$H$1:$N$2,2,1),"")</f>
        <v>Ve</v>
      </c>
      <c r="P34" s="53" t="str">
        <f>IF(P32&lt;=$B33,HLOOKUP(P31,[1]parametre!$H$1:$N$2,2,1),"")</f>
        <v>Sa</v>
      </c>
      <c r="Q34" s="53" t="str">
        <f>IF(Q32&lt;=$B33,HLOOKUP(Q31,[1]parametre!$H$1:$N$2,2,1),"")</f>
        <v>Di</v>
      </c>
      <c r="R34" s="34" t="str">
        <f>IF(R32&lt;=$B33,HLOOKUP(R31,[1]parametre!$H$1:$N$2,2,1),"")</f>
        <v>Lu</v>
      </c>
      <c r="S34" s="34" t="str">
        <f>IF(S32&lt;=$B33,HLOOKUP(S31,[1]parametre!$H$1:$N$2,2,1),"")</f>
        <v>Ma</v>
      </c>
      <c r="T34" s="34" t="str">
        <f>IF(T32&lt;=$B33,HLOOKUP(T31,[1]parametre!$H$1:$N$2,2,1),"")</f>
        <v>Me</v>
      </c>
      <c r="U34" s="34" t="str">
        <f>IF(U32&lt;=$B33,HLOOKUP(U31,[1]parametre!$H$1:$N$2,2,1),"")</f>
        <v>Je</v>
      </c>
      <c r="V34" s="34" t="str">
        <f>IF(V32&lt;=$B33,HLOOKUP(V31,[1]parametre!$H$1:$N$2,2,1),"")</f>
        <v>Ve</v>
      </c>
      <c r="W34" s="53" t="str">
        <f>IF(W32&lt;=$B33,HLOOKUP(W31,[1]parametre!$H$1:$N$2,2,1),"")</f>
        <v>Sa</v>
      </c>
      <c r="X34" s="53" t="str">
        <f>IF(X32&lt;=$B33,HLOOKUP(X31,[1]parametre!$H$1:$N$2,2,1),"")</f>
        <v>Di</v>
      </c>
      <c r="Y34" s="34" t="str">
        <f>IF(Y32&lt;=$B33,HLOOKUP(Y31,[1]parametre!$H$1:$N$2,2,1),"")</f>
        <v>Lu</v>
      </c>
      <c r="Z34" s="34" t="str">
        <f>IF(Z32&lt;=$B33,HLOOKUP(Z31,[1]parametre!$H$1:$N$2,2,1),"")</f>
        <v>Ma</v>
      </c>
      <c r="AA34" s="34" t="str">
        <f>IF(AA32&lt;=$B33,HLOOKUP(AA31,[1]parametre!$H$1:$N$2,2,1),"")</f>
        <v>Me</v>
      </c>
      <c r="AB34" s="34" t="str">
        <f>IF(AB32&lt;=$B33,HLOOKUP(AB31,[1]parametre!$H$1:$N$2,2,1),"")</f>
        <v>Je</v>
      </c>
      <c r="AC34" s="34" t="str">
        <f>IF(AC32&lt;=$B33,HLOOKUP(AC31,[1]parametre!$H$1:$N$2,2,1),"")</f>
        <v>Ve</v>
      </c>
      <c r="AD34" s="53" t="str">
        <f>IF(AD32&lt;=$B33,HLOOKUP(AD31,[1]parametre!$H$1:$N$2,2,1),"")</f>
        <v>Sa</v>
      </c>
      <c r="AE34" s="53" t="str">
        <f>IF(AE32&lt;=$B33,HLOOKUP(AE31,[1]parametre!$H$1:$N$2,2,1),"")</f>
        <v>Di</v>
      </c>
      <c r="AF34" s="41" t="str">
        <f>IF(AF32&lt;=$B33,HLOOKUP(AF31,[1]parametre!$H$1:$N$2,2,1),"")</f>
        <v>Lu</v>
      </c>
      <c r="AG34" s="41" t="str">
        <f>IF(AG32&lt;=$B33,HLOOKUP(AG31,[1]parametre!$H$1:$N$2,2,1),"")</f>
        <v>Ma</v>
      </c>
      <c r="AH34" s="41" t="str">
        <f>IF(AH32&lt;=$B33,HLOOKUP(AH31,[1]parametre!$H$1:$N$2,2,1),"")</f>
        <v>Me</v>
      </c>
      <c r="AI34" s="41" t="str">
        <f>IF(AI32&lt;=$B33,HLOOKUP(AI31,[1]parametre!$H$1:$N$2,2,1),"")</f>
        <v>Je</v>
      </c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</row>
    <row r="35" spans="1:60" ht="12.75" x14ac:dyDescent="0.2">
      <c r="B35" s="10">
        <v>0</v>
      </c>
      <c r="D35" s="15">
        <f t="shared" ref="D35:D46" si="10">TIME(debut_matin,B35*plage,0)</f>
        <v>0.33333333333333331</v>
      </c>
      <c r="E35" s="36"/>
      <c r="F35" s="37"/>
      <c r="G35" s="85" t="s">
        <v>62</v>
      </c>
      <c r="H35" s="86" t="s">
        <v>87</v>
      </c>
      <c r="I35" s="54"/>
      <c r="J35" s="54"/>
      <c r="K35" s="36"/>
      <c r="L35" s="37"/>
      <c r="M35" s="36"/>
      <c r="N35" s="85" t="s">
        <v>62</v>
      </c>
      <c r="O35" s="86" t="s">
        <v>87</v>
      </c>
      <c r="P35" s="54"/>
      <c r="Q35" s="54"/>
      <c r="R35" s="78" t="s">
        <v>58</v>
      </c>
      <c r="S35" s="37"/>
      <c r="T35" s="36"/>
      <c r="U35" s="85" t="s">
        <v>62</v>
      </c>
      <c r="V35" s="86" t="s">
        <v>87</v>
      </c>
      <c r="W35" s="54"/>
      <c r="X35" s="54"/>
      <c r="Y35" s="80" t="s">
        <v>58</v>
      </c>
      <c r="Z35" s="125" t="s">
        <v>94</v>
      </c>
      <c r="AA35" s="36"/>
      <c r="AB35" s="85" t="s">
        <v>62</v>
      </c>
      <c r="AC35" s="86" t="s">
        <v>87</v>
      </c>
      <c r="AD35" s="54"/>
      <c r="AE35" s="54"/>
      <c r="AF35" s="42"/>
      <c r="AG35" s="44"/>
      <c r="AH35" s="44"/>
      <c r="AI35" s="42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</row>
    <row r="36" spans="1:60" ht="12.75" x14ac:dyDescent="0.2">
      <c r="B36" s="10">
        <f>B35+1</f>
        <v>1</v>
      </c>
      <c r="D36" s="15">
        <f t="shared" si="10"/>
        <v>0.375</v>
      </c>
      <c r="E36" s="36"/>
      <c r="F36" s="37"/>
      <c r="G36" s="85">
        <v>6</v>
      </c>
      <c r="H36" s="86" t="s">
        <v>87</v>
      </c>
      <c r="I36" s="54"/>
      <c r="J36" s="54"/>
      <c r="K36" s="69" t="s">
        <v>59</v>
      </c>
      <c r="L36" s="38"/>
      <c r="M36" s="94" t="s">
        <v>89</v>
      </c>
      <c r="N36" s="85">
        <v>8</v>
      </c>
      <c r="O36" s="86" t="s">
        <v>87</v>
      </c>
      <c r="P36" s="54"/>
      <c r="Q36" s="54"/>
      <c r="R36" s="78" t="s">
        <v>58</v>
      </c>
      <c r="S36" s="38"/>
      <c r="T36" s="94" t="s">
        <v>89</v>
      </c>
      <c r="U36" s="85">
        <v>10</v>
      </c>
      <c r="V36" s="86" t="s">
        <v>87</v>
      </c>
      <c r="W36" s="54"/>
      <c r="X36" s="54"/>
      <c r="Y36" s="80" t="s">
        <v>58</v>
      </c>
      <c r="Z36" s="124" t="s">
        <v>94</v>
      </c>
      <c r="AA36" s="94" t="s">
        <v>89</v>
      </c>
      <c r="AB36" s="85">
        <v>12</v>
      </c>
      <c r="AC36" s="86" t="s">
        <v>87</v>
      </c>
      <c r="AD36" s="54"/>
      <c r="AE36" s="54"/>
      <c r="AF36" s="42"/>
      <c r="AG36" s="43"/>
      <c r="AH36" s="43"/>
      <c r="AI36" s="42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</row>
    <row r="37" spans="1:60" ht="12.75" x14ac:dyDescent="0.2">
      <c r="B37" s="10">
        <f t="shared" ref="B37:B46" si="11">B36+1</f>
        <v>2</v>
      </c>
      <c r="D37" s="15">
        <f t="shared" si="10"/>
        <v>0.41666666666666669</v>
      </c>
      <c r="E37" s="38"/>
      <c r="F37" s="35"/>
      <c r="G37" s="142" t="s">
        <v>87</v>
      </c>
      <c r="H37" s="87">
        <v>9</v>
      </c>
      <c r="I37" s="56"/>
      <c r="J37" s="56"/>
      <c r="K37" s="69" t="s">
        <v>59</v>
      </c>
      <c r="L37" s="96" t="s">
        <v>45</v>
      </c>
      <c r="M37" s="94" t="s">
        <v>89</v>
      </c>
      <c r="N37" s="142" t="s">
        <v>87</v>
      </c>
      <c r="O37" s="87">
        <v>12</v>
      </c>
      <c r="P37" s="56"/>
      <c r="Q37" s="56"/>
      <c r="R37" s="78" t="s">
        <v>58</v>
      </c>
      <c r="S37" s="38"/>
      <c r="T37" s="94" t="s">
        <v>89</v>
      </c>
      <c r="U37" s="142" t="s">
        <v>87</v>
      </c>
      <c r="V37" s="87">
        <v>15</v>
      </c>
      <c r="W37" s="56"/>
      <c r="X37" s="56"/>
      <c r="Y37" s="80" t="s">
        <v>58</v>
      </c>
      <c r="Z37" s="124" t="s">
        <v>94</v>
      </c>
      <c r="AA37" s="94" t="s">
        <v>89</v>
      </c>
      <c r="AB37" s="142" t="s">
        <v>87</v>
      </c>
      <c r="AC37" s="87">
        <v>18</v>
      </c>
      <c r="AD37" s="56"/>
      <c r="AE37" s="56"/>
      <c r="AF37" s="43"/>
      <c r="AG37" s="43"/>
      <c r="AH37" s="43"/>
      <c r="AI37" s="43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</row>
    <row r="38" spans="1:60" ht="12.75" x14ac:dyDescent="0.2">
      <c r="B38" s="10">
        <f t="shared" si="11"/>
        <v>3</v>
      </c>
      <c r="D38" s="15">
        <f t="shared" si="10"/>
        <v>0.45833333333333331</v>
      </c>
      <c r="E38" s="38"/>
      <c r="F38" s="37"/>
      <c r="G38" s="143">
        <v>2</v>
      </c>
      <c r="I38" s="56"/>
      <c r="J38" s="56"/>
      <c r="K38" s="69">
        <v>12</v>
      </c>
      <c r="L38" s="106" t="s">
        <v>61</v>
      </c>
      <c r="M38" s="95">
        <v>6</v>
      </c>
      <c r="N38" s="143">
        <v>4</v>
      </c>
      <c r="O38" s="88" t="s">
        <v>88</v>
      </c>
      <c r="P38" s="56"/>
      <c r="Q38" s="56"/>
      <c r="R38" s="79">
        <v>4</v>
      </c>
      <c r="S38" s="38"/>
      <c r="T38" s="95">
        <v>9</v>
      </c>
      <c r="U38" s="143">
        <v>6</v>
      </c>
      <c r="V38" s="88" t="s">
        <v>88</v>
      </c>
      <c r="W38" s="56"/>
      <c r="X38" s="56"/>
      <c r="Y38" s="81">
        <v>8</v>
      </c>
      <c r="Z38" s="124" t="s">
        <v>94</v>
      </c>
      <c r="AA38" s="95">
        <v>12</v>
      </c>
      <c r="AB38" s="143">
        <v>8</v>
      </c>
      <c r="AC38" s="88" t="s">
        <v>88</v>
      </c>
      <c r="AD38" s="56"/>
      <c r="AE38" s="56"/>
      <c r="AF38" s="43"/>
      <c r="AG38" s="43"/>
      <c r="AH38" s="43"/>
      <c r="AI38" s="43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</row>
    <row r="39" spans="1:60" ht="12.75" x14ac:dyDescent="0.2">
      <c r="B39" s="10">
        <f t="shared" si="11"/>
        <v>4</v>
      </c>
      <c r="D39" s="15">
        <f t="shared" si="10"/>
        <v>0.5</v>
      </c>
      <c r="E39" s="37"/>
      <c r="F39" s="37"/>
      <c r="G39" s="136" t="s">
        <v>41</v>
      </c>
      <c r="I39" s="55"/>
      <c r="J39" s="55"/>
      <c r="K39" s="37"/>
      <c r="L39" s="37"/>
      <c r="M39" s="37" t="s">
        <v>136</v>
      </c>
      <c r="N39" s="136" t="s">
        <v>41</v>
      </c>
      <c r="O39" s="89">
        <v>8</v>
      </c>
      <c r="P39" s="55"/>
      <c r="Q39" s="55"/>
      <c r="R39" s="37"/>
      <c r="S39" s="37"/>
      <c r="T39" s="37" t="s">
        <v>137</v>
      </c>
      <c r="U39" s="136" t="s">
        <v>41</v>
      </c>
      <c r="V39" s="89">
        <v>10</v>
      </c>
      <c r="W39" s="55"/>
      <c r="X39" s="55"/>
      <c r="Y39" s="37"/>
      <c r="Z39" s="37"/>
      <c r="AA39" s="37" t="s">
        <v>138</v>
      </c>
      <c r="AB39" s="136" t="s">
        <v>41</v>
      </c>
      <c r="AC39" s="89">
        <v>12</v>
      </c>
      <c r="AD39" s="55"/>
      <c r="AE39" s="55"/>
      <c r="AF39" s="44"/>
      <c r="AG39" s="45" t="s">
        <v>32</v>
      </c>
      <c r="AH39" s="44"/>
      <c r="AI39" s="4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</row>
    <row r="40" spans="1:60" ht="12.75" x14ac:dyDescent="0.2">
      <c r="B40" s="10">
        <f t="shared" si="11"/>
        <v>5</v>
      </c>
      <c r="D40" s="15">
        <f t="shared" si="10"/>
        <v>0.54166666666666663</v>
      </c>
      <c r="E40" s="37"/>
      <c r="F40" s="37"/>
      <c r="G40" s="37"/>
      <c r="H40" s="37"/>
      <c r="I40" s="55"/>
      <c r="J40" s="55"/>
      <c r="K40" s="119" t="s">
        <v>96</v>
      </c>
      <c r="L40" s="37"/>
      <c r="M40" s="37"/>
      <c r="N40" s="37"/>
      <c r="O40" s="37"/>
      <c r="P40" s="55"/>
      <c r="Q40" s="55"/>
      <c r="R40" s="119" t="s">
        <v>96</v>
      </c>
      <c r="S40" s="37"/>
      <c r="T40" s="37"/>
      <c r="U40" s="37"/>
      <c r="V40" s="37"/>
      <c r="W40" s="55"/>
      <c r="X40" s="55"/>
      <c r="Y40" s="115" t="s">
        <v>97</v>
      </c>
      <c r="Z40" s="37"/>
      <c r="AA40" s="37"/>
      <c r="AB40" s="37"/>
      <c r="AC40" s="37"/>
      <c r="AD40" s="55"/>
      <c r="AE40" s="55"/>
      <c r="AF40" s="44"/>
      <c r="AG40" s="44" t="s">
        <v>33</v>
      </c>
      <c r="AH40" s="44"/>
      <c r="AI40" s="4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</row>
    <row r="41" spans="1:60" ht="12.75" x14ac:dyDescent="0.2">
      <c r="B41" s="10">
        <f t="shared" si="11"/>
        <v>6</v>
      </c>
      <c r="D41" s="15">
        <f t="shared" si="10"/>
        <v>0.58333333333333337</v>
      </c>
      <c r="E41" s="35"/>
      <c r="F41" s="82" t="s">
        <v>59</v>
      </c>
      <c r="G41" s="70" t="s">
        <v>60</v>
      </c>
      <c r="H41" s="35"/>
      <c r="I41" s="54"/>
      <c r="J41" s="54"/>
      <c r="K41" s="113" t="s">
        <v>94</v>
      </c>
      <c r="L41" s="38"/>
      <c r="M41" s="82" t="s">
        <v>59</v>
      </c>
      <c r="N41" s="70" t="s">
        <v>60</v>
      </c>
      <c r="O41" s="35"/>
      <c r="P41" s="54"/>
      <c r="Q41" s="54"/>
      <c r="R41" s="121" t="s">
        <v>94</v>
      </c>
      <c r="S41" s="86" t="s">
        <v>87</v>
      </c>
      <c r="T41" s="82" t="s">
        <v>59</v>
      </c>
      <c r="U41" s="70" t="s">
        <v>60</v>
      </c>
      <c r="V41" s="35"/>
      <c r="W41" s="54"/>
      <c r="X41" s="54"/>
      <c r="Y41" s="124" t="s">
        <v>94</v>
      </c>
      <c r="Z41" s="86" t="s">
        <v>87</v>
      </c>
      <c r="AA41" s="82" t="s">
        <v>59</v>
      </c>
      <c r="AB41" s="70" t="s">
        <v>60</v>
      </c>
      <c r="AD41" s="54"/>
      <c r="AE41" s="54"/>
      <c r="AF41" s="42"/>
      <c r="AG41" s="43"/>
      <c r="AH41" s="43"/>
      <c r="AI41" s="42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</row>
    <row r="42" spans="1:60" ht="12.75" x14ac:dyDescent="0.2">
      <c r="B42" s="10">
        <f t="shared" si="11"/>
        <v>7</v>
      </c>
      <c r="D42" s="15">
        <f t="shared" si="10"/>
        <v>0.625</v>
      </c>
      <c r="E42" s="37"/>
      <c r="F42" s="82" t="s">
        <v>59</v>
      </c>
      <c r="G42" s="99">
        <v>17</v>
      </c>
      <c r="H42" s="37"/>
      <c r="I42" s="54"/>
      <c r="J42" s="54"/>
      <c r="K42" s="113" t="s">
        <v>94</v>
      </c>
      <c r="L42" s="38"/>
      <c r="M42" s="82" t="s">
        <v>59</v>
      </c>
      <c r="N42" s="99">
        <v>19</v>
      </c>
      <c r="O42" s="37"/>
      <c r="P42" s="54"/>
      <c r="Q42" s="54"/>
      <c r="R42" s="122" t="s">
        <v>94</v>
      </c>
      <c r="S42" s="86" t="s">
        <v>87</v>
      </c>
      <c r="T42" s="82" t="s">
        <v>59</v>
      </c>
      <c r="U42" s="99">
        <v>21</v>
      </c>
      <c r="V42" s="37"/>
      <c r="W42" s="54"/>
      <c r="X42" s="54"/>
      <c r="Y42" s="124" t="s">
        <v>94</v>
      </c>
      <c r="Z42" s="86" t="s">
        <v>87</v>
      </c>
      <c r="AA42" s="82" t="s">
        <v>59</v>
      </c>
      <c r="AB42" s="99">
        <v>23</v>
      </c>
      <c r="AD42" s="54"/>
      <c r="AE42" s="54"/>
      <c r="AF42" s="42"/>
      <c r="AG42" s="43"/>
      <c r="AH42" s="43"/>
      <c r="AI42" s="42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</row>
    <row r="43" spans="1:60" ht="12.75" x14ac:dyDescent="0.2">
      <c r="B43" s="10">
        <f t="shared" si="11"/>
        <v>8</v>
      </c>
      <c r="D43" s="15">
        <f t="shared" si="10"/>
        <v>0.66666666666666663</v>
      </c>
      <c r="E43" s="37"/>
      <c r="F43" s="82" t="s">
        <v>59</v>
      </c>
      <c r="G43" s="100" t="s">
        <v>60</v>
      </c>
      <c r="H43" s="37"/>
      <c r="I43" s="54"/>
      <c r="J43" s="54"/>
      <c r="K43" s="120">
        <v>3</v>
      </c>
      <c r="L43" s="38"/>
      <c r="M43" s="82" t="s">
        <v>59</v>
      </c>
      <c r="N43" s="100" t="s">
        <v>60</v>
      </c>
      <c r="O43" s="37"/>
      <c r="P43" s="54"/>
      <c r="Q43" s="54"/>
      <c r="R43" s="122" t="s">
        <v>94</v>
      </c>
      <c r="S43" s="148">
        <v>3</v>
      </c>
      <c r="T43" s="82" t="s">
        <v>59</v>
      </c>
      <c r="U43" s="100" t="s">
        <v>60</v>
      </c>
      <c r="V43" s="37"/>
      <c r="W43" s="54"/>
      <c r="X43" s="54"/>
      <c r="Z43" s="148">
        <v>6</v>
      </c>
      <c r="AA43" s="83" t="s">
        <v>59</v>
      </c>
      <c r="AB43" s="100" t="s">
        <v>60</v>
      </c>
      <c r="AC43" s="37"/>
      <c r="AD43" s="54"/>
      <c r="AE43" s="54"/>
      <c r="AF43" s="42"/>
      <c r="AG43" s="43"/>
      <c r="AH43" s="43"/>
      <c r="AI43" s="42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</row>
    <row r="44" spans="1:60" ht="12.75" x14ac:dyDescent="0.2">
      <c r="B44" s="10">
        <f t="shared" si="11"/>
        <v>9</v>
      </c>
      <c r="D44" s="15">
        <f t="shared" si="10"/>
        <v>0.70833333333333337</v>
      </c>
      <c r="E44" s="37"/>
      <c r="F44" s="82">
        <v>4</v>
      </c>
      <c r="G44" s="101">
        <v>2</v>
      </c>
      <c r="H44" s="37"/>
      <c r="I44" s="57"/>
      <c r="J44" s="57"/>
      <c r="K44" s="115" t="s">
        <v>50</v>
      </c>
      <c r="L44" s="37"/>
      <c r="M44" s="82">
        <v>8</v>
      </c>
      <c r="N44" s="101">
        <v>4</v>
      </c>
      <c r="O44" s="37"/>
      <c r="P44" s="57"/>
      <c r="Q44" s="57"/>
      <c r="R44" s="123" t="s">
        <v>50</v>
      </c>
      <c r="S44" s="37" t="s">
        <v>146</v>
      </c>
      <c r="T44" s="98">
        <v>12</v>
      </c>
      <c r="U44" s="101">
        <v>6</v>
      </c>
      <c r="V44" s="37"/>
      <c r="W44" s="57"/>
      <c r="X44" s="57"/>
      <c r="Z44" s="37" t="s">
        <v>146</v>
      </c>
      <c r="AA44" s="144" t="s">
        <v>102</v>
      </c>
      <c r="AB44" s="101">
        <v>8</v>
      </c>
      <c r="AC44" s="37"/>
      <c r="AD44" s="57"/>
      <c r="AE44" s="57"/>
      <c r="AF44" s="45"/>
      <c r="AG44" s="44"/>
      <c r="AH44" s="44"/>
      <c r="AI44" s="45"/>
      <c r="AJ44" s="14"/>
      <c r="AK44" s="14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14"/>
      <c r="BB44" s="14"/>
      <c r="BC44" s="14"/>
    </row>
    <row r="45" spans="1:60" ht="12.75" x14ac:dyDescent="0.2">
      <c r="B45" s="10">
        <f t="shared" si="11"/>
        <v>10</v>
      </c>
      <c r="D45" s="15">
        <f t="shared" si="10"/>
        <v>0.75</v>
      </c>
      <c r="E45" s="37"/>
      <c r="F45" s="37"/>
      <c r="G45" s="37"/>
      <c r="H45" s="37"/>
      <c r="I45" s="55"/>
      <c r="J45" s="55"/>
      <c r="L45" s="37"/>
      <c r="M45" s="37"/>
      <c r="N45" s="37"/>
      <c r="O45" s="37"/>
      <c r="P45" s="55"/>
      <c r="Q45" s="55"/>
      <c r="R45" s="37"/>
      <c r="S45" s="37"/>
      <c r="T45" s="37"/>
      <c r="U45" s="37"/>
      <c r="V45" s="37"/>
      <c r="W45" s="55"/>
      <c r="X45" s="55"/>
      <c r="Y45" s="37"/>
      <c r="Z45" s="37"/>
      <c r="AA45" s="37"/>
      <c r="AB45" s="37"/>
      <c r="AC45" s="37"/>
      <c r="AD45" s="55"/>
      <c r="AE45" s="55"/>
      <c r="AF45" s="44"/>
      <c r="AG45" s="44"/>
      <c r="AH45" s="44"/>
      <c r="AI45" s="44"/>
      <c r="AJ45" s="14"/>
      <c r="AK45" s="14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14"/>
      <c r="BB45" s="14"/>
      <c r="BC45" s="14"/>
    </row>
    <row r="46" spans="1:60" ht="12.75" x14ac:dyDescent="0.2">
      <c r="B46" s="10">
        <f t="shared" si="11"/>
        <v>11</v>
      </c>
      <c r="D46" s="15">
        <f t="shared" si="10"/>
        <v>0.79166666666666663</v>
      </c>
      <c r="E46" s="37"/>
      <c r="F46" s="37"/>
      <c r="G46" s="37"/>
      <c r="H46" s="37"/>
      <c r="I46" s="55"/>
      <c r="J46" s="55"/>
      <c r="K46" s="37"/>
      <c r="L46" s="37"/>
      <c r="M46" s="37"/>
      <c r="N46" s="37"/>
      <c r="O46" s="37"/>
      <c r="P46" s="55"/>
      <c r="Q46" s="55"/>
      <c r="R46" s="37"/>
      <c r="S46" s="37"/>
      <c r="T46" s="37"/>
      <c r="U46" s="37"/>
      <c r="V46" s="37"/>
      <c r="W46" s="55"/>
      <c r="X46" s="55"/>
      <c r="Y46" s="37"/>
      <c r="Z46" s="37"/>
      <c r="AA46" s="37"/>
      <c r="AB46" s="37"/>
      <c r="AC46" s="37"/>
      <c r="AD46" s="55"/>
      <c r="AE46" s="55"/>
      <c r="AF46" s="44"/>
      <c r="AG46" s="44"/>
      <c r="AH46" s="44"/>
      <c r="AI46" s="44"/>
      <c r="AJ46" s="14"/>
      <c r="AK46" s="14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14"/>
      <c r="BB46" s="14"/>
      <c r="BC46" s="14"/>
    </row>
    <row r="47" spans="1:60" ht="15" customHeight="1" x14ac:dyDescent="0.2">
      <c r="D47" s="16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14"/>
      <c r="AK47" s="14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14"/>
      <c r="BB47" s="14"/>
      <c r="BC47" s="14"/>
    </row>
    <row r="48" spans="1:60" ht="15" customHeight="1" x14ac:dyDescent="0.2">
      <c r="D48" s="16"/>
      <c r="E48" s="10">
        <f>AC28+1</f>
        <v>44</v>
      </c>
      <c r="H48" s="10">
        <f>Y28+1</f>
        <v>9</v>
      </c>
      <c r="L48" s="10">
        <f>E48+1</f>
        <v>45</v>
      </c>
      <c r="O48" s="10">
        <f>H48+1</f>
        <v>10</v>
      </c>
      <c r="S48" s="10">
        <f>L48+1</f>
        <v>46</v>
      </c>
      <c r="V48" s="10">
        <f>O48+1</f>
        <v>11</v>
      </c>
      <c r="Z48" s="10">
        <f>S48+1</f>
        <v>47</v>
      </c>
      <c r="AC48" s="10">
        <f>V48+1</f>
        <v>12</v>
      </c>
      <c r="AG48" s="10">
        <f>Z48+1</f>
        <v>48</v>
      </c>
      <c r="AJ48" s="14"/>
      <c r="AK48" s="14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14"/>
      <c r="BB48" s="14"/>
      <c r="BC48" s="14"/>
    </row>
    <row r="49" spans="1:55" ht="15" hidden="1" customHeight="1" x14ac:dyDescent="0.2"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4"/>
      <c r="AK49" s="14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14"/>
      <c r="BB49" s="14"/>
      <c r="BC49" s="14"/>
    </row>
    <row r="50" spans="1:55" ht="15" hidden="1" customHeight="1" x14ac:dyDescent="0.2"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4"/>
      <c r="AK50" s="14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14"/>
      <c r="BB50" s="14"/>
      <c r="BC50" s="14"/>
    </row>
    <row r="51" spans="1:55" ht="15" hidden="1" customHeight="1" x14ac:dyDescent="0.2">
      <c r="D51" s="16"/>
      <c r="E51" s="11">
        <f>WEEKDAY(DATE($A53,$C53,E53),2)</f>
        <v>5</v>
      </c>
      <c r="F51" s="11">
        <f t="shared" ref="F51:AI51" si="12">WEEKDAY(DATE($A53,$C53,F53),2)</f>
        <v>6</v>
      </c>
      <c r="G51" s="11">
        <f t="shared" si="12"/>
        <v>7</v>
      </c>
      <c r="H51" s="11">
        <f t="shared" si="12"/>
        <v>1</v>
      </c>
      <c r="I51" s="11">
        <f t="shared" si="12"/>
        <v>2</v>
      </c>
      <c r="J51" s="11">
        <f t="shared" si="12"/>
        <v>3</v>
      </c>
      <c r="K51" s="11">
        <f t="shared" si="12"/>
        <v>4</v>
      </c>
      <c r="L51" s="11">
        <f t="shared" si="12"/>
        <v>5</v>
      </c>
      <c r="M51" s="11">
        <f t="shared" si="12"/>
        <v>6</v>
      </c>
      <c r="N51" s="11">
        <f t="shared" si="12"/>
        <v>7</v>
      </c>
      <c r="O51" s="11">
        <f t="shared" si="12"/>
        <v>1</v>
      </c>
      <c r="P51" s="11">
        <f t="shared" si="12"/>
        <v>2</v>
      </c>
      <c r="Q51" s="11">
        <f t="shared" si="12"/>
        <v>3</v>
      </c>
      <c r="R51" s="11">
        <f t="shared" si="12"/>
        <v>4</v>
      </c>
      <c r="S51" s="11">
        <f t="shared" si="12"/>
        <v>5</v>
      </c>
      <c r="T51" s="11">
        <f t="shared" si="12"/>
        <v>6</v>
      </c>
      <c r="U51" s="11">
        <f t="shared" si="12"/>
        <v>7</v>
      </c>
      <c r="V51" s="11">
        <f t="shared" si="12"/>
        <v>1</v>
      </c>
      <c r="W51" s="11">
        <f t="shared" si="12"/>
        <v>2</v>
      </c>
      <c r="X51" s="11">
        <f t="shared" si="12"/>
        <v>3</v>
      </c>
      <c r="Y51" s="11">
        <f t="shared" si="12"/>
        <v>4</v>
      </c>
      <c r="Z51" s="11">
        <f t="shared" si="12"/>
        <v>5</v>
      </c>
      <c r="AA51" s="11">
        <f t="shared" si="12"/>
        <v>6</v>
      </c>
      <c r="AB51" s="11">
        <f t="shared" si="12"/>
        <v>7</v>
      </c>
      <c r="AC51" s="11">
        <f t="shared" si="12"/>
        <v>1</v>
      </c>
      <c r="AD51" s="11">
        <f t="shared" si="12"/>
        <v>2</v>
      </c>
      <c r="AE51" s="11">
        <f t="shared" si="12"/>
        <v>3</v>
      </c>
      <c r="AF51" s="11">
        <f t="shared" si="12"/>
        <v>4</v>
      </c>
      <c r="AG51" s="11">
        <f t="shared" si="12"/>
        <v>5</v>
      </c>
      <c r="AH51" s="11">
        <f t="shared" si="12"/>
        <v>6</v>
      </c>
      <c r="AI51" s="11" t="e">
        <f t="shared" si="12"/>
        <v>#VALUE!</v>
      </c>
      <c r="AJ51" s="14"/>
      <c r="AK51" s="14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14"/>
      <c r="BB51" s="14"/>
      <c r="BC51" s="14"/>
    </row>
    <row r="52" spans="1:55" ht="15" hidden="1" customHeight="1" x14ac:dyDescent="0.2">
      <c r="A52" s="10" t="s">
        <v>0</v>
      </c>
      <c r="B52" s="10" t="s">
        <v>15</v>
      </c>
      <c r="C52" s="10" t="s">
        <v>1</v>
      </c>
      <c r="D52" s="16" t="s">
        <v>14</v>
      </c>
      <c r="E52" s="17">
        <v>1</v>
      </c>
      <c r="F52" s="17">
        <f>E52+1</f>
        <v>2</v>
      </c>
      <c r="G52" s="17">
        <f t="shared" ref="G52:AI52" si="13">F52+1</f>
        <v>3</v>
      </c>
      <c r="H52" s="17">
        <f t="shared" si="13"/>
        <v>4</v>
      </c>
      <c r="I52" s="17">
        <f t="shared" si="13"/>
        <v>5</v>
      </c>
      <c r="J52" s="17">
        <f t="shared" si="13"/>
        <v>6</v>
      </c>
      <c r="K52" s="17">
        <f t="shared" si="13"/>
        <v>7</v>
      </c>
      <c r="L52" s="17">
        <f t="shared" si="13"/>
        <v>8</v>
      </c>
      <c r="M52" s="17">
        <f t="shared" si="13"/>
        <v>9</v>
      </c>
      <c r="N52" s="17">
        <f t="shared" si="13"/>
        <v>10</v>
      </c>
      <c r="O52" s="17">
        <f t="shared" si="13"/>
        <v>11</v>
      </c>
      <c r="P52" s="17">
        <f t="shared" si="13"/>
        <v>12</v>
      </c>
      <c r="Q52" s="17">
        <f t="shared" si="13"/>
        <v>13</v>
      </c>
      <c r="R52" s="17">
        <f t="shared" si="13"/>
        <v>14</v>
      </c>
      <c r="S52" s="17">
        <f t="shared" si="13"/>
        <v>15</v>
      </c>
      <c r="T52" s="17">
        <f t="shared" si="13"/>
        <v>16</v>
      </c>
      <c r="U52" s="17">
        <f t="shared" si="13"/>
        <v>17</v>
      </c>
      <c r="V52" s="17">
        <f t="shared" si="13"/>
        <v>18</v>
      </c>
      <c r="W52" s="17">
        <f t="shared" si="13"/>
        <v>19</v>
      </c>
      <c r="X52" s="17">
        <f t="shared" si="13"/>
        <v>20</v>
      </c>
      <c r="Y52" s="17">
        <f t="shared" si="13"/>
        <v>21</v>
      </c>
      <c r="Z52" s="17">
        <f t="shared" si="13"/>
        <v>22</v>
      </c>
      <c r="AA52" s="17">
        <f t="shared" si="13"/>
        <v>23</v>
      </c>
      <c r="AB52" s="17">
        <f t="shared" si="13"/>
        <v>24</v>
      </c>
      <c r="AC52" s="17">
        <f t="shared" si="13"/>
        <v>25</v>
      </c>
      <c r="AD52" s="17">
        <f t="shared" si="13"/>
        <v>26</v>
      </c>
      <c r="AE52" s="17">
        <f t="shared" si="13"/>
        <v>27</v>
      </c>
      <c r="AF52" s="17">
        <f t="shared" si="13"/>
        <v>28</v>
      </c>
      <c r="AG52" s="17">
        <f t="shared" si="13"/>
        <v>29</v>
      </c>
      <c r="AH52" s="17">
        <f t="shared" si="13"/>
        <v>30</v>
      </c>
      <c r="AI52" s="17">
        <f t="shared" si="13"/>
        <v>31</v>
      </c>
      <c r="AJ52" s="14"/>
      <c r="AK52" s="14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14"/>
      <c r="BB52" s="14"/>
      <c r="BC52" s="14"/>
    </row>
    <row r="53" spans="1:55" ht="15" customHeight="1" x14ac:dyDescent="0.2">
      <c r="A53" s="10">
        <f>VLOOKUP(C53,parametre!$A$12:$E$23,2,0)</f>
        <v>2019</v>
      </c>
      <c r="B53" s="10">
        <f>VLOOKUP(C53,parametre!$A$12:$E$23,5,0)</f>
        <v>30</v>
      </c>
      <c r="C53" s="10">
        <v>11</v>
      </c>
      <c r="D53" s="13" t="str">
        <f>HLOOKUP(C53,[1]parametre!$H$4:$S$5,2)</f>
        <v>Nov</v>
      </c>
      <c r="E53" s="46">
        <f t="shared" ref="E53:AI53" si="14">IF(E52&lt;=$B53,E52,"")</f>
        <v>1</v>
      </c>
      <c r="F53" s="52">
        <f t="shared" si="14"/>
        <v>2</v>
      </c>
      <c r="G53" s="52">
        <f t="shared" si="14"/>
        <v>3</v>
      </c>
      <c r="H53" s="13">
        <f t="shared" si="14"/>
        <v>4</v>
      </c>
      <c r="I53" s="13">
        <f t="shared" si="14"/>
        <v>5</v>
      </c>
      <c r="J53" s="13">
        <f t="shared" si="14"/>
        <v>6</v>
      </c>
      <c r="K53" s="13">
        <f t="shared" si="14"/>
        <v>7</v>
      </c>
      <c r="L53" s="13">
        <f t="shared" si="14"/>
        <v>8</v>
      </c>
      <c r="M53" s="52">
        <f t="shared" si="14"/>
        <v>9</v>
      </c>
      <c r="N53" s="52">
        <f t="shared" si="14"/>
        <v>10</v>
      </c>
      <c r="O53" s="46">
        <f t="shared" si="14"/>
        <v>11</v>
      </c>
      <c r="P53" s="13">
        <f t="shared" si="14"/>
        <v>12</v>
      </c>
      <c r="Q53" s="13">
        <f t="shared" si="14"/>
        <v>13</v>
      </c>
      <c r="R53" s="13">
        <f t="shared" si="14"/>
        <v>14</v>
      </c>
      <c r="S53" s="13">
        <f t="shared" si="14"/>
        <v>15</v>
      </c>
      <c r="T53" s="52">
        <f t="shared" si="14"/>
        <v>16</v>
      </c>
      <c r="U53" s="52">
        <f t="shared" si="14"/>
        <v>17</v>
      </c>
      <c r="V53" s="13">
        <f t="shared" si="14"/>
        <v>18</v>
      </c>
      <c r="W53" s="13">
        <f t="shared" si="14"/>
        <v>19</v>
      </c>
      <c r="X53" s="13">
        <f t="shared" si="14"/>
        <v>20</v>
      </c>
      <c r="Y53" s="13">
        <f t="shared" si="14"/>
        <v>21</v>
      </c>
      <c r="Z53" s="13">
        <f t="shared" si="14"/>
        <v>22</v>
      </c>
      <c r="AA53" s="52">
        <f t="shared" si="14"/>
        <v>23</v>
      </c>
      <c r="AB53" s="52">
        <f t="shared" si="14"/>
        <v>24</v>
      </c>
      <c r="AC53" s="13">
        <f t="shared" si="14"/>
        <v>25</v>
      </c>
      <c r="AD53" s="13">
        <f t="shared" si="14"/>
        <v>26</v>
      </c>
      <c r="AE53" s="13">
        <f t="shared" si="14"/>
        <v>27</v>
      </c>
      <c r="AF53" s="13">
        <f t="shared" si="14"/>
        <v>28</v>
      </c>
      <c r="AG53" s="13">
        <f t="shared" si="14"/>
        <v>29</v>
      </c>
      <c r="AH53" s="52">
        <f t="shared" si="14"/>
        <v>30</v>
      </c>
      <c r="AI53" s="13" t="str">
        <f t="shared" si="14"/>
        <v/>
      </c>
      <c r="AJ53" s="14"/>
      <c r="AK53" s="14"/>
      <c r="AL53" s="27"/>
      <c r="AM53" s="27"/>
      <c r="AN53" s="27"/>
      <c r="AO53" s="27"/>
      <c r="AP53" s="27"/>
      <c r="AQ53" s="28"/>
      <c r="AR53" s="27"/>
      <c r="AS53" s="27"/>
      <c r="AT53" s="27"/>
      <c r="AU53" s="27"/>
      <c r="AV53" s="27"/>
      <c r="AW53" s="97" t="s">
        <v>46</v>
      </c>
      <c r="AX53" s="27"/>
      <c r="AY53" s="27"/>
      <c r="AZ53" s="27"/>
      <c r="BA53" s="14"/>
      <c r="BB53" s="14"/>
      <c r="BC53" s="14"/>
    </row>
    <row r="54" spans="1:55" ht="12.75" x14ac:dyDescent="0.2">
      <c r="B54" s="10" t="s">
        <v>17</v>
      </c>
      <c r="D54" s="13" t="s">
        <v>3</v>
      </c>
      <c r="E54" s="47" t="str">
        <f>IF(E52&lt;=$B53,HLOOKUP(E51,[1]parametre!$H$1:$N$2,2,1),"")</f>
        <v>Ve</v>
      </c>
      <c r="F54" s="53" t="str">
        <f>IF(F52&lt;=$B53,HLOOKUP(F51,[1]parametre!$H$1:$N$2,2,1),"")</f>
        <v>Sa</v>
      </c>
      <c r="G54" s="53" t="str">
        <f>IF(G52&lt;=$B53,HLOOKUP(G51,[1]parametre!$H$1:$N$2,2,1),"")</f>
        <v>Di</v>
      </c>
      <c r="H54" s="34" t="str">
        <f>IF(H52&lt;=$B53,HLOOKUP(H51,[1]parametre!$H$1:$N$2,2,1),"")</f>
        <v>Lu</v>
      </c>
      <c r="I54" s="34" t="str">
        <f>IF(I52&lt;=$B53,HLOOKUP(I51,[1]parametre!$H$1:$N$2,2,1),"")</f>
        <v>Ma</v>
      </c>
      <c r="J54" s="34" t="str">
        <f>IF(J52&lt;=$B53,HLOOKUP(J51,[1]parametre!$H$1:$N$2,2,1),"")</f>
        <v>Me</v>
      </c>
      <c r="K54" s="34" t="str">
        <f>IF(K52&lt;=$B53,HLOOKUP(K51,[1]parametre!$H$1:$N$2,2,1),"")</f>
        <v>Je</v>
      </c>
      <c r="L54" s="34" t="str">
        <f>IF(L52&lt;=$B53,HLOOKUP(L51,[1]parametre!$H$1:$N$2,2,1),"")</f>
        <v>Ve</v>
      </c>
      <c r="M54" s="53" t="str">
        <f>IF(M52&lt;=$B53,HLOOKUP(M51,[1]parametre!$H$1:$N$2,2,1),"")</f>
        <v>Sa</v>
      </c>
      <c r="N54" s="53" t="str">
        <f>IF(N52&lt;=$B53,HLOOKUP(N51,[1]parametre!$H$1:$N$2,2,1),"")</f>
        <v>Di</v>
      </c>
      <c r="O54" s="47" t="str">
        <f>IF(O52&lt;=$B53,HLOOKUP(O51,[1]parametre!$H$1:$N$2,2,1),"")</f>
        <v>Lu</v>
      </c>
      <c r="P54" s="34" t="str">
        <f>IF(P52&lt;=$B53,HLOOKUP(P51,[1]parametre!$H$1:$N$2,2,1),"")</f>
        <v>Ma</v>
      </c>
      <c r="Q54" s="34" t="str">
        <f>IF(Q52&lt;=$B53,HLOOKUP(Q51,[1]parametre!$H$1:$N$2,2,1),"")</f>
        <v>Me</v>
      </c>
      <c r="R54" s="34" t="str">
        <f>IF(R52&lt;=$B53,HLOOKUP(R51,[1]parametre!$H$1:$N$2,2,1),"")</f>
        <v>Je</v>
      </c>
      <c r="S54" s="34" t="str">
        <f>IF(S52&lt;=$B53,HLOOKUP(S51,[1]parametre!$H$1:$N$2,2,1),"")</f>
        <v>Ve</v>
      </c>
      <c r="T54" s="53" t="str">
        <f>IF(T52&lt;=$B53,HLOOKUP(T51,[1]parametre!$H$1:$N$2,2,1),"")</f>
        <v>Sa</v>
      </c>
      <c r="U54" s="53" t="str">
        <f>IF(U52&lt;=$B53,HLOOKUP(U51,[1]parametre!$H$1:$N$2,2,1),"")</f>
        <v>Di</v>
      </c>
      <c r="V54" s="34" t="str">
        <f>IF(V52&lt;=$B53,HLOOKUP(V51,[1]parametre!$H$1:$N$2,2,1),"")</f>
        <v>Lu</v>
      </c>
      <c r="W54" s="34" t="str">
        <f>IF(W52&lt;=$B53,HLOOKUP(W51,[1]parametre!$H$1:$N$2,2,1),"")</f>
        <v>Ma</v>
      </c>
      <c r="X54" s="34" t="str">
        <f>IF(X52&lt;=$B53,HLOOKUP(X51,[1]parametre!$H$1:$N$2,2,1),"")</f>
        <v>Me</v>
      </c>
      <c r="Y54" s="34" t="str">
        <f>IF(Y52&lt;=$B53,HLOOKUP(Y51,[1]parametre!$H$1:$N$2,2,1),"")</f>
        <v>Je</v>
      </c>
      <c r="Z54" s="34" t="str">
        <f>IF(Z52&lt;=$B53,HLOOKUP(Z51,[1]parametre!$H$1:$N$2,2,1),"")</f>
        <v>Ve</v>
      </c>
      <c r="AA54" s="53" t="str">
        <f>IF(AA52&lt;=$B53,HLOOKUP(AA51,[1]parametre!$H$1:$N$2,2,1),"")</f>
        <v>Sa</v>
      </c>
      <c r="AB54" s="53" t="str">
        <f>IF(AB52&lt;=$B53,HLOOKUP(AB51,[1]parametre!$H$1:$N$2,2,1),"")</f>
        <v>Di</v>
      </c>
      <c r="AC54" s="34" t="str">
        <f>IF(AC52&lt;=$B53,HLOOKUP(AC51,[1]parametre!$H$1:$N$2,2,1),"")</f>
        <v>Lu</v>
      </c>
      <c r="AD54" s="34" t="str">
        <f>IF(AD52&lt;=$B53,HLOOKUP(AD51,[1]parametre!$H$1:$N$2,2,1),"")</f>
        <v>Ma</v>
      </c>
      <c r="AE54" s="34" t="str">
        <f>IF(AE52&lt;=$B53,HLOOKUP(AE51,[1]parametre!$H$1:$N$2,2,1),"")</f>
        <v>Me</v>
      </c>
      <c r="AF54" s="34" t="str">
        <f>IF(AF52&lt;=$B53,HLOOKUP(AF51,[1]parametre!$H$1:$N$2,2,1),"")</f>
        <v>Je</v>
      </c>
      <c r="AG54" s="34" t="str">
        <f>IF(AG52&lt;=$B53,HLOOKUP(AG51,[1]parametre!$H$1:$N$2,2,1),"")</f>
        <v>Ve</v>
      </c>
      <c r="AH54" s="53" t="str">
        <f>IF(AH52&lt;=$B53,HLOOKUP(AH51,[1]parametre!$H$1:$N$2,2,1),"")</f>
        <v>Sa</v>
      </c>
      <c r="AI54" s="34" t="str">
        <f>IF(AI52&lt;=$B53,HLOOKUP(AI51,[1]parametre!$H$1:$N$2,2,1),"")</f>
        <v/>
      </c>
      <c r="AJ54" s="14"/>
      <c r="AK54" s="14"/>
      <c r="AL54" s="27"/>
      <c r="AM54" s="27"/>
      <c r="AN54" s="27"/>
      <c r="AO54" s="27"/>
      <c r="AP54" s="27"/>
      <c r="AQ54" s="29"/>
      <c r="AR54" s="27"/>
      <c r="AS54" s="27"/>
      <c r="AT54" s="27"/>
      <c r="AU54" s="27"/>
      <c r="AV54" s="27"/>
      <c r="AW54" s="97" t="s">
        <v>46</v>
      </c>
      <c r="AX54" s="27"/>
      <c r="AY54" s="27"/>
      <c r="AZ54" s="27"/>
      <c r="BA54" s="14"/>
      <c r="BB54" s="14"/>
      <c r="BC54" s="14"/>
    </row>
    <row r="55" spans="1:55" ht="12.75" x14ac:dyDescent="0.2">
      <c r="B55" s="10">
        <v>0</v>
      </c>
      <c r="D55" s="15">
        <f t="shared" ref="D55:D66" si="15">TIME(debut_matin,B55*plage,0)</f>
        <v>0.33333333333333331</v>
      </c>
      <c r="E55" s="51"/>
      <c r="F55" s="54"/>
      <c r="G55" s="54"/>
      <c r="H55" s="111" t="s">
        <v>58</v>
      </c>
      <c r="I55" s="36"/>
      <c r="J55" s="37"/>
      <c r="K55" s="85" t="s">
        <v>62</v>
      </c>
      <c r="L55" s="86" t="s">
        <v>87</v>
      </c>
      <c r="M55" s="54"/>
      <c r="N55" s="54"/>
      <c r="O55" s="48"/>
      <c r="P55" s="37"/>
      <c r="Q55" s="36"/>
      <c r="R55" s="85" t="s">
        <v>62</v>
      </c>
      <c r="S55" s="86" t="s">
        <v>87</v>
      </c>
      <c r="T55" s="54"/>
      <c r="U55" s="54"/>
      <c r="V55" s="111" t="s">
        <v>58</v>
      </c>
      <c r="W55" s="37"/>
      <c r="Y55" s="85" t="s">
        <v>62</v>
      </c>
      <c r="Z55" s="135" t="s">
        <v>100</v>
      </c>
      <c r="AA55" s="54"/>
      <c r="AB55" s="54"/>
      <c r="AC55" s="111" t="s">
        <v>58</v>
      </c>
      <c r="AD55" s="37"/>
      <c r="AE55" s="36"/>
      <c r="AF55" s="85" t="s">
        <v>62</v>
      </c>
      <c r="AG55" s="135" t="s">
        <v>100</v>
      </c>
      <c r="AH55" s="54"/>
      <c r="AI55" s="36"/>
      <c r="AJ55" s="14"/>
      <c r="AK55" s="14"/>
      <c r="AL55" s="27"/>
      <c r="AM55" s="27"/>
      <c r="AN55" s="27"/>
      <c r="AO55" s="27"/>
      <c r="AP55" s="27"/>
      <c r="AQ55" s="30"/>
      <c r="AR55" s="27"/>
      <c r="AS55" s="94" t="s">
        <v>89</v>
      </c>
      <c r="AT55" s="27"/>
      <c r="AU55" s="27"/>
      <c r="AV55" s="27"/>
      <c r="AW55" s="97" t="s">
        <v>46</v>
      </c>
      <c r="AX55" s="27"/>
      <c r="AY55" s="27"/>
      <c r="AZ55" s="27"/>
      <c r="BA55" s="14"/>
      <c r="BB55" s="14"/>
      <c r="BC55" s="14"/>
    </row>
    <row r="56" spans="1:55" ht="12.75" x14ac:dyDescent="0.2">
      <c r="B56" s="10">
        <f>B55+1</f>
        <v>1</v>
      </c>
      <c r="D56" s="15">
        <f t="shared" si="15"/>
        <v>0.375</v>
      </c>
      <c r="E56" s="51"/>
      <c r="F56" s="54"/>
      <c r="G56" s="54"/>
      <c r="H56" s="111" t="s">
        <v>58</v>
      </c>
      <c r="K56" s="85">
        <v>14</v>
      </c>
      <c r="L56" s="86" t="s">
        <v>87</v>
      </c>
      <c r="M56" s="54"/>
      <c r="N56" s="54"/>
      <c r="O56" s="48"/>
      <c r="P56" s="38"/>
      <c r="R56" s="85">
        <v>16</v>
      </c>
      <c r="S56" s="86" t="s">
        <v>87</v>
      </c>
      <c r="T56" s="54"/>
      <c r="U56" s="54"/>
      <c r="V56" s="111" t="s">
        <v>58</v>
      </c>
      <c r="W56" s="38"/>
      <c r="X56" s="94" t="s">
        <v>89</v>
      </c>
      <c r="Y56" s="85">
        <v>18</v>
      </c>
      <c r="Z56" s="135" t="s">
        <v>100</v>
      </c>
      <c r="AA56" s="54"/>
      <c r="AB56" s="54"/>
      <c r="AC56" s="111" t="s">
        <v>58</v>
      </c>
      <c r="AD56" s="38"/>
      <c r="AE56" s="36"/>
      <c r="AF56" s="85">
        <v>20</v>
      </c>
      <c r="AG56" s="135" t="s">
        <v>100</v>
      </c>
      <c r="AH56" s="54"/>
      <c r="AI56" s="36"/>
      <c r="AJ56" s="14"/>
      <c r="AK56" s="14"/>
      <c r="AL56" s="27"/>
      <c r="AM56" s="27"/>
      <c r="AO56" s="27"/>
      <c r="AQ56" s="31"/>
      <c r="AR56" s="27"/>
      <c r="AS56" s="94" t="s">
        <v>89</v>
      </c>
      <c r="AT56" s="27"/>
      <c r="AU56" s="27"/>
      <c r="AV56" s="27"/>
      <c r="AW56" s="97" t="s">
        <v>46</v>
      </c>
      <c r="AX56" s="27"/>
      <c r="AY56" s="27"/>
      <c r="AZ56" s="27"/>
      <c r="BA56" s="14"/>
      <c r="BB56" s="14"/>
      <c r="BC56" s="14"/>
    </row>
    <row r="57" spans="1:55" ht="12.75" x14ac:dyDescent="0.2">
      <c r="B57" s="10">
        <f t="shared" ref="B57:B66" si="16">B56+1</f>
        <v>2</v>
      </c>
      <c r="D57" s="15">
        <f t="shared" si="15"/>
        <v>0.41666666666666669</v>
      </c>
      <c r="E57" s="51"/>
      <c r="F57" s="56"/>
      <c r="G57" s="56"/>
      <c r="H57" s="111" t="s">
        <v>58</v>
      </c>
      <c r="I57" s="140" t="s">
        <v>100</v>
      </c>
      <c r="K57" s="142" t="s">
        <v>87</v>
      </c>
      <c r="L57" s="87">
        <v>21</v>
      </c>
      <c r="M57" s="56"/>
      <c r="N57" s="56"/>
      <c r="O57" s="49"/>
      <c r="P57" s="140" t="s">
        <v>100</v>
      </c>
      <c r="Q57" s="88" t="s">
        <v>88</v>
      </c>
      <c r="R57" s="142" t="s">
        <v>87</v>
      </c>
      <c r="S57" s="87">
        <v>24</v>
      </c>
      <c r="T57" s="56"/>
      <c r="U57" s="56"/>
      <c r="V57" s="111" t="s">
        <v>58</v>
      </c>
      <c r="W57" s="140" t="s">
        <v>100</v>
      </c>
      <c r="X57" s="94" t="s">
        <v>89</v>
      </c>
      <c r="Y57" s="38"/>
      <c r="Z57" s="135" t="s">
        <v>100</v>
      </c>
      <c r="AA57" s="56"/>
      <c r="AB57" s="56"/>
      <c r="AC57" s="111" t="s">
        <v>58</v>
      </c>
      <c r="AD57" s="140" t="s">
        <v>100</v>
      </c>
      <c r="AE57" s="88" t="s">
        <v>88</v>
      </c>
      <c r="AF57" s="38"/>
      <c r="AG57" s="135" t="s">
        <v>100</v>
      </c>
      <c r="AH57" s="56"/>
      <c r="AI57" s="38"/>
      <c r="AJ57" s="14"/>
      <c r="AK57" s="14"/>
      <c r="AL57" s="27"/>
      <c r="AO57" s="27"/>
      <c r="AQ57" s="31"/>
      <c r="AR57" s="27"/>
      <c r="AS57" s="95">
        <v>18</v>
      </c>
      <c r="AT57" s="27"/>
      <c r="AU57" s="27"/>
      <c r="AV57" s="27"/>
      <c r="AW57" s="27"/>
      <c r="AX57" s="27"/>
      <c r="AY57" s="27"/>
      <c r="AZ57" s="27"/>
      <c r="BA57" s="14"/>
      <c r="BB57" s="14"/>
      <c r="BC57" s="14"/>
    </row>
    <row r="58" spans="1:55" ht="12.75" x14ac:dyDescent="0.2">
      <c r="B58" s="10">
        <f t="shared" si="16"/>
        <v>3</v>
      </c>
      <c r="D58" s="15">
        <f t="shared" si="15"/>
        <v>0.45833333333333331</v>
      </c>
      <c r="E58" s="51"/>
      <c r="F58" s="56"/>
      <c r="G58" s="56"/>
      <c r="H58" s="112">
        <v>12</v>
      </c>
      <c r="I58" s="141">
        <v>2</v>
      </c>
      <c r="K58" s="143">
        <v>10</v>
      </c>
      <c r="M58" s="56"/>
      <c r="N58" s="56"/>
      <c r="O58" s="49"/>
      <c r="P58" s="141">
        <v>4</v>
      </c>
      <c r="Q58" s="89">
        <v>14</v>
      </c>
      <c r="R58" s="143">
        <v>10</v>
      </c>
      <c r="S58" s="38"/>
      <c r="T58" s="56"/>
      <c r="U58" s="56"/>
      <c r="V58" s="112">
        <v>16</v>
      </c>
      <c r="W58" s="141">
        <v>6</v>
      </c>
      <c r="X58" s="95">
        <v>15</v>
      </c>
      <c r="Y58" s="38"/>
      <c r="Z58" s="136">
        <v>4</v>
      </c>
      <c r="AA58" s="56"/>
      <c r="AB58" s="56"/>
      <c r="AC58" s="112">
        <v>20</v>
      </c>
      <c r="AD58" s="141">
        <v>8</v>
      </c>
      <c r="AE58" s="89">
        <v>14</v>
      </c>
      <c r="AF58" s="38"/>
      <c r="AG58" s="136">
        <v>8</v>
      </c>
      <c r="AH58" s="56"/>
      <c r="AI58" s="38"/>
      <c r="AJ58" s="14"/>
      <c r="AK58" s="14"/>
      <c r="AL58" s="27"/>
      <c r="AO58" s="27"/>
      <c r="AQ58" s="31"/>
      <c r="AR58" s="27"/>
      <c r="AS58" s="27"/>
      <c r="AT58" s="27"/>
      <c r="AU58" s="27"/>
      <c r="AV58" s="27"/>
      <c r="AW58" s="27"/>
      <c r="AX58" s="27"/>
      <c r="AY58" s="27"/>
      <c r="AZ58" s="27"/>
      <c r="BA58" s="14"/>
      <c r="BB58" s="14"/>
      <c r="BC58" s="14"/>
    </row>
    <row r="59" spans="1:55" ht="12.75" x14ac:dyDescent="0.2">
      <c r="B59" s="10">
        <f t="shared" si="16"/>
        <v>4</v>
      </c>
      <c r="D59" s="15">
        <f t="shared" si="15"/>
        <v>0.5</v>
      </c>
      <c r="E59" s="50"/>
      <c r="F59" s="55"/>
      <c r="G59" s="55"/>
      <c r="H59" s="37"/>
      <c r="I59" s="37"/>
      <c r="J59" s="37"/>
      <c r="K59" s="136" t="s">
        <v>41</v>
      </c>
      <c r="M59" s="55"/>
      <c r="N59" s="55"/>
      <c r="O59" s="50"/>
      <c r="P59" s="37"/>
      <c r="Q59" s="16" t="s">
        <v>142</v>
      </c>
      <c r="R59" s="136" t="s">
        <v>41</v>
      </c>
      <c r="S59" s="37"/>
      <c r="T59" s="55"/>
      <c r="U59" s="55"/>
      <c r="V59" s="37"/>
      <c r="W59" s="37"/>
      <c r="X59" s="37" t="s">
        <v>139</v>
      </c>
      <c r="Y59" s="37"/>
      <c r="Z59" s="37"/>
      <c r="AA59" s="55"/>
      <c r="AB59" s="55"/>
      <c r="AC59" s="37"/>
      <c r="AD59" s="37"/>
      <c r="AE59" s="37" t="s">
        <v>141</v>
      </c>
      <c r="AF59" s="37"/>
      <c r="AG59" s="37"/>
      <c r="AH59" s="55"/>
      <c r="AI59" s="37"/>
      <c r="AJ59" s="14"/>
      <c r="AK59" s="14"/>
      <c r="AL59" s="27"/>
      <c r="AM59" s="27"/>
      <c r="AN59" s="27"/>
      <c r="AO59" s="27"/>
      <c r="AP59" s="27"/>
      <c r="AQ59" s="30"/>
      <c r="AR59" s="27"/>
      <c r="AS59" s="27"/>
      <c r="AT59" s="27"/>
      <c r="AU59" s="27"/>
      <c r="AV59" s="27"/>
      <c r="AW59" s="27"/>
      <c r="AX59" s="27"/>
      <c r="AY59" s="27"/>
      <c r="AZ59" s="27"/>
      <c r="BA59" s="14"/>
      <c r="BB59" s="14"/>
      <c r="BC59" s="14"/>
    </row>
    <row r="60" spans="1:55" ht="12.75" x14ac:dyDescent="0.2">
      <c r="B60" s="10">
        <f t="shared" si="16"/>
        <v>5</v>
      </c>
      <c r="D60" s="15">
        <f t="shared" si="15"/>
        <v>0.54166666666666663</v>
      </c>
      <c r="E60" s="50"/>
      <c r="F60" s="55"/>
      <c r="G60" s="55"/>
      <c r="H60" s="37"/>
      <c r="I60" s="37"/>
      <c r="J60" s="37"/>
      <c r="K60" s="37"/>
      <c r="L60" s="37"/>
      <c r="M60" s="55"/>
      <c r="N60" s="55"/>
      <c r="O60" s="50"/>
      <c r="P60" s="37"/>
      <c r="Q60" s="37"/>
      <c r="R60" s="37"/>
      <c r="S60" s="37"/>
      <c r="T60" s="55"/>
      <c r="U60" s="55"/>
      <c r="V60" s="37"/>
      <c r="W60" s="37"/>
      <c r="X60" s="37"/>
      <c r="Y60" s="37"/>
      <c r="Z60" s="37"/>
      <c r="AA60" s="55"/>
      <c r="AB60" s="55"/>
      <c r="AC60" s="37"/>
      <c r="AD60" s="37"/>
      <c r="AE60" s="37"/>
      <c r="AF60" s="37"/>
      <c r="AG60" s="37"/>
      <c r="AH60" s="55"/>
      <c r="AI60" s="37"/>
      <c r="AJ60" s="14"/>
      <c r="AK60" s="14"/>
      <c r="AL60" s="27"/>
      <c r="AM60" s="27"/>
      <c r="AN60" s="27"/>
      <c r="AO60" s="27"/>
      <c r="AP60" s="27"/>
      <c r="AQ60" s="30"/>
      <c r="AR60" s="27"/>
      <c r="AS60" s="27"/>
      <c r="AT60" s="27"/>
      <c r="AU60" s="27"/>
      <c r="AV60" s="27"/>
      <c r="AW60" s="27"/>
      <c r="AX60" s="27"/>
      <c r="AY60" s="27"/>
      <c r="AZ60" s="27"/>
      <c r="BA60" s="14"/>
      <c r="BB60" s="14"/>
      <c r="BC60" s="14"/>
    </row>
    <row r="61" spans="1:55" ht="12.75" x14ac:dyDescent="0.2">
      <c r="B61" s="10">
        <f t="shared" si="16"/>
        <v>6</v>
      </c>
      <c r="D61" s="15">
        <f t="shared" si="15"/>
        <v>0.58333333333333337</v>
      </c>
      <c r="E61" s="51"/>
      <c r="F61" s="54"/>
      <c r="G61" s="54"/>
      <c r="H61" s="109"/>
      <c r="I61" s="113" t="s">
        <v>94</v>
      </c>
      <c r="J61" s="82" t="s">
        <v>59</v>
      </c>
      <c r="K61" s="70" t="s">
        <v>60</v>
      </c>
      <c r="L61" s="151" t="s">
        <v>60</v>
      </c>
      <c r="M61" s="54"/>
      <c r="N61" s="54"/>
      <c r="O61" s="48"/>
      <c r="P61" s="70" t="s">
        <v>60</v>
      </c>
      <c r="Q61" s="82" t="s">
        <v>59</v>
      </c>
      <c r="R61" s="100" t="s">
        <v>60</v>
      </c>
      <c r="S61" s="113" t="s">
        <v>94</v>
      </c>
      <c r="T61" s="54"/>
      <c r="U61" s="54"/>
      <c r="V61" s="97" t="s">
        <v>46</v>
      </c>
      <c r="W61" s="97" t="s">
        <v>46</v>
      </c>
      <c r="X61" s="83" t="s">
        <v>59</v>
      </c>
      <c r="Y61" s="113" t="s">
        <v>94</v>
      </c>
      <c r="Z61" s="97" t="s">
        <v>46</v>
      </c>
      <c r="AA61" s="54"/>
      <c r="AB61" s="54"/>
      <c r="AC61" s="97" t="s">
        <v>46</v>
      </c>
      <c r="AD61" s="97" t="s">
        <v>46</v>
      </c>
      <c r="AE61" s="97" t="s">
        <v>46</v>
      </c>
      <c r="AF61" s="113" t="s">
        <v>94</v>
      </c>
      <c r="AG61" s="97" t="s">
        <v>46</v>
      </c>
      <c r="AH61" s="54"/>
      <c r="AI61" s="36"/>
      <c r="AJ61" s="14"/>
      <c r="AK61" s="14"/>
      <c r="AL61" s="27"/>
      <c r="AM61" s="27"/>
      <c r="AN61" s="27"/>
      <c r="AO61" s="27"/>
      <c r="AP61" s="27"/>
      <c r="AQ61" s="31"/>
      <c r="AR61" s="27"/>
      <c r="AS61" s="27"/>
      <c r="AT61" s="27"/>
      <c r="AU61" s="27"/>
      <c r="AV61" s="27"/>
      <c r="AW61" s="27"/>
      <c r="AX61" s="27"/>
      <c r="AY61" s="27"/>
      <c r="AZ61" s="27"/>
      <c r="BA61" s="14"/>
      <c r="BB61" s="14"/>
      <c r="BC61" s="14"/>
    </row>
    <row r="62" spans="1:55" ht="12.75" x14ac:dyDescent="0.2">
      <c r="B62" s="10">
        <f t="shared" si="16"/>
        <v>7</v>
      </c>
      <c r="D62" s="15">
        <f t="shared" si="15"/>
        <v>0.625</v>
      </c>
      <c r="E62" s="50"/>
      <c r="F62" s="54"/>
      <c r="G62" s="54"/>
      <c r="H62" s="109"/>
      <c r="I62" s="113" t="s">
        <v>94</v>
      </c>
      <c r="J62" s="82" t="s">
        <v>59</v>
      </c>
      <c r="K62" s="99">
        <v>25</v>
      </c>
      <c r="L62" s="151" t="s">
        <v>60</v>
      </c>
      <c r="M62" s="54"/>
      <c r="N62" s="54"/>
      <c r="O62" s="48"/>
      <c r="P62" s="70">
        <v>4</v>
      </c>
      <c r="Q62" s="82" t="s">
        <v>59</v>
      </c>
      <c r="R62" s="100" t="s">
        <v>60</v>
      </c>
      <c r="S62" s="113" t="s">
        <v>94</v>
      </c>
      <c r="T62" s="54"/>
      <c r="U62" s="54"/>
      <c r="V62" s="97" t="s">
        <v>46</v>
      </c>
      <c r="W62" s="97" t="s">
        <v>46</v>
      </c>
      <c r="X62" s="84" t="s">
        <v>61</v>
      </c>
      <c r="Y62" s="117" t="s">
        <v>95</v>
      </c>
      <c r="Z62" s="97" t="s">
        <v>46</v>
      </c>
      <c r="AA62" s="54"/>
      <c r="AB62" s="54"/>
      <c r="AC62" s="97" t="s">
        <v>46</v>
      </c>
      <c r="AD62" s="97" t="s">
        <v>46</v>
      </c>
      <c r="AE62" s="97" t="s">
        <v>46</v>
      </c>
      <c r="AF62" s="113" t="s">
        <v>94</v>
      </c>
      <c r="AG62" s="97" t="s">
        <v>46</v>
      </c>
      <c r="AH62" s="54"/>
      <c r="AI62" s="36"/>
      <c r="AJ62" s="14"/>
      <c r="AK62" s="14"/>
      <c r="AL62" s="27"/>
      <c r="AM62" s="27"/>
      <c r="AN62" s="27"/>
      <c r="AO62" s="27"/>
      <c r="AP62" s="27"/>
      <c r="AQ62" s="31"/>
      <c r="AR62" s="27"/>
      <c r="AS62" s="27"/>
      <c r="AT62" s="27"/>
      <c r="AU62" s="27"/>
      <c r="AV62" s="27"/>
      <c r="AW62" s="27"/>
      <c r="AX62" s="27"/>
      <c r="AY62" s="27"/>
      <c r="AZ62" s="27"/>
      <c r="BA62" s="14"/>
      <c r="BB62" s="14"/>
      <c r="BC62" s="14"/>
    </row>
    <row r="63" spans="1:55" ht="12.75" x14ac:dyDescent="0.2">
      <c r="B63" s="10">
        <f t="shared" si="16"/>
        <v>8</v>
      </c>
      <c r="D63" s="15">
        <f t="shared" si="15"/>
        <v>0.66666666666666663</v>
      </c>
      <c r="E63" s="50"/>
      <c r="F63" s="54"/>
      <c r="G63" s="54"/>
      <c r="H63" s="109"/>
      <c r="I63" s="126" t="s">
        <v>54</v>
      </c>
      <c r="J63" s="82" t="s">
        <v>59</v>
      </c>
      <c r="K63" s="100" t="s">
        <v>60</v>
      </c>
      <c r="L63" s="151" t="s">
        <v>60</v>
      </c>
      <c r="M63" s="54"/>
      <c r="N63" s="54"/>
      <c r="O63" s="48"/>
      <c r="P63" s="38"/>
      <c r="Q63" s="82" t="s">
        <v>59</v>
      </c>
      <c r="R63" s="100" t="s">
        <v>60</v>
      </c>
      <c r="S63" s="127" t="s">
        <v>50</v>
      </c>
      <c r="T63" s="54"/>
      <c r="U63" s="54"/>
      <c r="V63" s="97" t="s">
        <v>46</v>
      </c>
      <c r="W63" s="97" t="s">
        <v>46</v>
      </c>
      <c r="X63" s="36"/>
      <c r="Y63" s="36"/>
      <c r="Z63" s="97" t="s">
        <v>46</v>
      </c>
      <c r="AA63" s="54"/>
      <c r="AB63" s="54"/>
      <c r="AC63" s="97" t="s">
        <v>46</v>
      </c>
      <c r="AD63" s="97" t="s">
        <v>46</v>
      </c>
      <c r="AE63" s="97" t="s">
        <v>46</v>
      </c>
      <c r="AF63" s="128" t="s">
        <v>96</v>
      </c>
      <c r="AG63" s="97" t="s">
        <v>46</v>
      </c>
      <c r="AH63" s="54"/>
      <c r="AI63" s="36"/>
      <c r="AJ63" s="14"/>
      <c r="AK63" s="14"/>
      <c r="AL63" s="27"/>
      <c r="AM63" s="27"/>
      <c r="AN63" s="27"/>
      <c r="AO63" s="27"/>
      <c r="AP63" s="27"/>
      <c r="AQ63" s="31"/>
      <c r="AR63" s="27"/>
      <c r="AS63" s="27"/>
      <c r="AT63" s="27"/>
      <c r="AU63" s="27"/>
      <c r="AV63" s="27"/>
      <c r="AW63" s="27"/>
      <c r="AX63" s="27"/>
      <c r="AY63" s="27"/>
      <c r="AZ63" s="27"/>
      <c r="BA63" s="14"/>
      <c r="BB63" s="14"/>
      <c r="BC63" s="14"/>
    </row>
    <row r="64" spans="1:55" ht="12.75" x14ac:dyDescent="0.2">
      <c r="B64" s="10">
        <f t="shared" si="16"/>
        <v>9</v>
      </c>
      <c r="D64" s="15">
        <f t="shared" si="15"/>
        <v>0.70833333333333337</v>
      </c>
      <c r="E64" s="50"/>
      <c r="F64" s="57"/>
      <c r="G64" s="57"/>
      <c r="H64" s="109"/>
      <c r="I64" s="35"/>
      <c r="J64" s="83">
        <v>24</v>
      </c>
      <c r="K64" s="101">
        <v>10</v>
      </c>
      <c r="L64" s="151">
        <v>14</v>
      </c>
      <c r="M64" s="57"/>
      <c r="N64" s="57"/>
      <c r="O64" s="51"/>
      <c r="P64" s="37"/>
      <c r="Q64" s="83">
        <v>24</v>
      </c>
      <c r="R64" s="100">
        <v>14</v>
      </c>
      <c r="S64" s="37"/>
      <c r="T64" s="57"/>
      <c r="U64" s="57"/>
      <c r="V64" s="97" t="s">
        <v>46</v>
      </c>
      <c r="W64" s="97" t="s">
        <v>46</v>
      </c>
      <c r="X64" s="35"/>
      <c r="Y64" s="35"/>
      <c r="Z64" s="97" t="s">
        <v>46</v>
      </c>
      <c r="AA64" s="57"/>
      <c r="AB64" s="57"/>
      <c r="AC64" s="97" t="s">
        <v>46</v>
      </c>
      <c r="AD64" s="97" t="s">
        <v>46</v>
      </c>
      <c r="AE64" s="97" t="s">
        <v>46</v>
      </c>
      <c r="AF64" s="35"/>
      <c r="AG64" s="97" t="s">
        <v>46</v>
      </c>
      <c r="AH64" s="57"/>
      <c r="AI64" s="35"/>
      <c r="AJ64" s="14"/>
      <c r="AK64" s="14"/>
      <c r="AL64" s="27"/>
      <c r="AM64" s="27"/>
      <c r="AN64" s="27"/>
      <c r="AO64" s="27"/>
      <c r="AP64" s="27"/>
      <c r="AQ64" s="30"/>
      <c r="AR64" s="27"/>
      <c r="AS64" s="27"/>
      <c r="AT64" s="27"/>
      <c r="AU64" s="27"/>
      <c r="AV64" s="27"/>
      <c r="AW64" s="27"/>
      <c r="AX64" s="27"/>
      <c r="AY64" s="27"/>
      <c r="AZ64" s="27"/>
      <c r="BA64" s="14"/>
      <c r="BB64" s="14"/>
      <c r="BC64" s="14"/>
    </row>
    <row r="65" spans="1:55" ht="12.75" x14ac:dyDescent="0.2">
      <c r="B65" s="10">
        <f t="shared" si="16"/>
        <v>10</v>
      </c>
      <c r="D65" s="15">
        <f t="shared" si="15"/>
        <v>0.75</v>
      </c>
      <c r="E65" s="50"/>
      <c r="F65" s="55"/>
      <c r="G65" s="55"/>
      <c r="H65" s="37"/>
      <c r="I65" s="37"/>
      <c r="J65" s="37"/>
      <c r="K65" s="37"/>
      <c r="L65" s="37"/>
      <c r="M65" s="55"/>
      <c r="N65" s="55"/>
      <c r="O65" s="50"/>
      <c r="P65" s="37"/>
      <c r="Q65" s="37"/>
      <c r="R65" s="37"/>
      <c r="S65" s="37"/>
      <c r="T65" s="55"/>
      <c r="U65" s="55"/>
      <c r="V65" s="37"/>
      <c r="W65" s="37"/>
      <c r="X65" s="37"/>
      <c r="Y65" s="37"/>
      <c r="Z65" s="37"/>
      <c r="AA65" s="55"/>
      <c r="AB65" s="55"/>
      <c r="AC65" s="37"/>
      <c r="AD65" s="37"/>
      <c r="AE65" s="37"/>
      <c r="AF65" s="37"/>
      <c r="AG65" s="37"/>
      <c r="AH65" s="55"/>
      <c r="AI65" s="37"/>
      <c r="AJ65" s="14"/>
      <c r="AK65" s="14"/>
      <c r="AL65" s="27"/>
      <c r="AM65" s="27"/>
      <c r="AN65" s="27"/>
      <c r="AO65" s="27"/>
      <c r="AP65" s="27"/>
      <c r="AQ65" s="30"/>
      <c r="AR65" s="27"/>
      <c r="AS65" s="27"/>
      <c r="AT65" s="27"/>
      <c r="AU65" s="27"/>
      <c r="AV65" s="27"/>
      <c r="AW65" s="27"/>
      <c r="AX65" s="27"/>
      <c r="AY65" s="27"/>
      <c r="AZ65" s="27"/>
      <c r="BA65" s="14"/>
      <c r="BB65" s="14"/>
      <c r="BC65" s="14"/>
    </row>
    <row r="66" spans="1:55" ht="12.75" x14ac:dyDescent="0.2">
      <c r="B66" s="10">
        <f t="shared" si="16"/>
        <v>11</v>
      </c>
      <c r="D66" s="15">
        <f t="shared" si="15"/>
        <v>0.79166666666666663</v>
      </c>
      <c r="E66" s="50"/>
      <c r="F66" s="55"/>
      <c r="G66" s="55"/>
      <c r="H66" s="37"/>
      <c r="I66" s="37"/>
      <c r="J66" s="37"/>
      <c r="K66" s="37"/>
      <c r="L66" s="37"/>
      <c r="M66" s="55"/>
      <c r="N66" s="55"/>
      <c r="O66" s="50"/>
      <c r="P66" s="37"/>
      <c r="Q66" s="37"/>
      <c r="R66" s="37"/>
      <c r="S66" s="37"/>
      <c r="T66" s="55"/>
      <c r="U66" s="55"/>
      <c r="V66" s="37"/>
      <c r="W66" s="37"/>
      <c r="X66" s="37"/>
      <c r="Y66" s="37"/>
      <c r="Z66" s="37"/>
      <c r="AA66" s="55"/>
      <c r="AB66" s="55"/>
      <c r="AC66" s="37"/>
      <c r="AD66" s="37"/>
      <c r="AE66" s="37"/>
      <c r="AF66" s="37"/>
      <c r="AG66" s="37"/>
      <c r="AH66" s="55"/>
      <c r="AI66" s="37"/>
      <c r="AJ66" s="14"/>
      <c r="AK66" s="14"/>
      <c r="AL66" s="27"/>
      <c r="AM66" s="27"/>
      <c r="AN66" s="27"/>
      <c r="AO66" s="27"/>
      <c r="AP66" s="27"/>
      <c r="AQ66" s="30"/>
      <c r="AR66" s="27"/>
      <c r="AS66" s="27"/>
      <c r="AT66" s="27"/>
      <c r="AU66" s="27"/>
      <c r="AV66" s="27"/>
      <c r="AW66" s="27"/>
      <c r="AX66" s="27"/>
      <c r="AY66" s="27"/>
      <c r="AZ66" s="27"/>
      <c r="BA66" s="14"/>
      <c r="BB66" s="14"/>
      <c r="BC66" s="14"/>
    </row>
    <row r="67" spans="1:55" ht="12.75" x14ac:dyDescent="0.2">
      <c r="D67" s="18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14"/>
      <c r="AK67" s="14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14"/>
      <c r="BB67" s="14"/>
      <c r="BC67" s="14"/>
    </row>
    <row r="68" spans="1:55" ht="15" customHeight="1" x14ac:dyDescent="0.2">
      <c r="D68" s="16"/>
      <c r="F68" s="10">
        <f>AC48+1</f>
        <v>13</v>
      </c>
      <c r="J68" s="10">
        <f>AG48+1</f>
        <v>49</v>
      </c>
      <c r="M68" s="10">
        <f>F68+1</f>
        <v>14</v>
      </c>
      <c r="Q68" s="10">
        <f>J68+1</f>
        <v>50</v>
      </c>
      <c r="T68" s="10">
        <f>M68+1</f>
        <v>15</v>
      </c>
      <c r="X68" s="10">
        <f>Q68+1</f>
        <v>51</v>
      </c>
      <c r="AE68" s="10">
        <f>X68+1</f>
        <v>52</v>
      </c>
      <c r="AJ68" s="14"/>
      <c r="AK68" s="14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14"/>
      <c r="BB68" s="14"/>
      <c r="BC68" s="14"/>
    </row>
    <row r="69" spans="1:55" ht="15" hidden="1" customHeight="1" x14ac:dyDescent="0.2"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4"/>
      <c r="AK69" s="14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14"/>
      <c r="BB69" s="14"/>
      <c r="BC69" s="14"/>
    </row>
    <row r="70" spans="1:55" ht="15" hidden="1" customHeight="1" x14ac:dyDescent="0.2">
      <c r="D70" s="16"/>
      <c r="E70" s="11">
        <f>WEEKDAY(DATE($A72,$C72,E72),2)</f>
        <v>7</v>
      </c>
      <c r="F70" s="11">
        <f t="shared" ref="F70:AI70" si="17">WEEKDAY(DATE($A72,$C72,F72),2)</f>
        <v>1</v>
      </c>
      <c r="G70" s="11">
        <f t="shared" si="17"/>
        <v>2</v>
      </c>
      <c r="H70" s="11">
        <f t="shared" si="17"/>
        <v>3</v>
      </c>
      <c r="I70" s="11">
        <f t="shared" si="17"/>
        <v>4</v>
      </c>
      <c r="J70" s="11">
        <f t="shared" si="17"/>
        <v>5</v>
      </c>
      <c r="K70" s="11">
        <f t="shared" si="17"/>
        <v>6</v>
      </c>
      <c r="L70" s="11">
        <f t="shared" si="17"/>
        <v>7</v>
      </c>
      <c r="M70" s="11">
        <f t="shared" si="17"/>
        <v>1</v>
      </c>
      <c r="N70" s="11">
        <f t="shared" si="17"/>
        <v>2</v>
      </c>
      <c r="O70" s="11">
        <f t="shared" si="17"/>
        <v>3</v>
      </c>
      <c r="P70" s="11">
        <f t="shared" si="17"/>
        <v>4</v>
      </c>
      <c r="Q70" s="11">
        <f t="shared" si="17"/>
        <v>5</v>
      </c>
      <c r="R70" s="11">
        <f t="shared" si="17"/>
        <v>6</v>
      </c>
      <c r="S70" s="11">
        <f t="shared" si="17"/>
        <v>7</v>
      </c>
      <c r="T70" s="11">
        <f t="shared" si="17"/>
        <v>1</v>
      </c>
      <c r="U70" s="11">
        <f t="shared" si="17"/>
        <v>2</v>
      </c>
      <c r="V70" s="11">
        <f t="shared" si="17"/>
        <v>3</v>
      </c>
      <c r="W70" s="11">
        <f t="shared" si="17"/>
        <v>4</v>
      </c>
      <c r="X70" s="11">
        <f t="shared" si="17"/>
        <v>5</v>
      </c>
      <c r="Y70" s="11">
        <f t="shared" si="17"/>
        <v>6</v>
      </c>
      <c r="Z70" s="11">
        <f t="shared" si="17"/>
        <v>7</v>
      </c>
      <c r="AA70" s="11">
        <f t="shared" si="17"/>
        <v>1</v>
      </c>
      <c r="AB70" s="11">
        <f t="shared" si="17"/>
        <v>2</v>
      </c>
      <c r="AC70" s="11">
        <f t="shared" si="17"/>
        <v>3</v>
      </c>
      <c r="AD70" s="11">
        <f t="shared" si="17"/>
        <v>4</v>
      </c>
      <c r="AE70" s="11">
        <f t="shared" si="17"/>
        <v>5</v>
      </c>
      <c r="AF70" s="11">
        <f t="shared" si="17"/>
        <v>6</v>
      </c>
      <c r="AG70" s="11">
        <f t="shared" si="17"/>
        <v>7</v>
      </c>
      <c r="AH70" s="11">
        <f t="shared" si="17"/>
        <v>1</v>
      </c>
      <c r="AI70" s="11">
        <f t="shared" si="17"/>
        <v>2</v>
      </c>
      <c r="AJ70" s="14"/>
      <c r="AK70" s="14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14"/>
      <c r="BB70" s="14"/>
      <c r="BC70" s="14"/>
    </row>
    <row r="71" spans="1:55" ht="15" hidden="1" customHeight="1" x14ac:dyDescent="0.2">
      <c r="A71" s="10" t="s">
        <v>0</v>
      </c>
      <c r="B71" s="10" t="s">
        <v>15</v>
      </c>
      <c r="C71" s="10" t="s">
        <v>1</v>
      </c>
      <c r="D71" s="16" t="s">
        <v>14</v>
      </c>
      <c r="E71" s="17">
        <v>1</v>
      </c>
      <c r="F71" s="17">
        <f>E71+1</f>
        <v>2</v>
      </c>
      <c r="G71" s="17">
        <f t="shared" ref="G71:AI71" si="18">F71+1</f>
        <v>3</v>
      </c>
      <c r="H71" s="17">
        <f t="shared" si="18"/>
        <v>4</v>
      </c>
      <c r="I71" s="17">
        <f t="shared" si="18"/>
        <v>5</v>
      </c>
      <c r="J71" s="17">
        <f t="shared" si="18"/>
        <v>6</v>
      </c>
      <c r="K71" s="17">
        <f t="shared" si="18"/>
        <v>7</v>
      </c>
      <c r="L71" s="17">
        <f t="shared" si="18"/>
        <v>8</v>
      </c>
      <c r="M71" s="17">
        <f t="shared" si="18"/>
        <v>9</v>
      </c>
      <c r="N71" s="17">
        <f t="shared" si="18"/>
        <v>10</v>
      </c>
      <c r="O71" s="17">
        <f t="shared" si="18"/>
        <v>11</v>
      </c>
      <c r="P71" s="17">
        <f t="shared" si="18"/>
        <v>12</v>
      </c>
      <c r="Q71" s="17">
        <f t="shared" si="18"/>
        <v>13</v>
      </c>
      <c r="R71" s="17">
        <f t="shared" si="18"/>
        <v>14</v>
      </c>
      <c r="S71" s="17">
        <f t="shared" si="18"/>
        <v>15</v>
      </c>
      <c r="T71" s="17">
        <f t="shared" si="18"/>
        <v>16</v>
      </c>
      <c r="U71" s="17">
        <f t="shared" si="18"/>
        <v>17</v>
      </c>
      <c r="V71" s="17">
        <f t="shared" si="18"/>
        <v>18</v>
      </c>
      <c r="W71" s="17">
        <f t="shared" si="18"/>
        <v>19</v>
      </c>
      <c r="X71" s="17">
        <f t="shared" si="18"/>
        <v>20</v>
      </c>
      <c r="Y71" s="17">
        <f t="shared" si="18"/>
        <v>21</v>
      </c>
      <c r="Z71" s="17">
        <f t="shared" si="18"/>
        <v>22</v>
      </c>
      <c r="AA71" s="17">
        <f t="shared" si="18"/>
        <v>23</v>
      </c>
      <c r="AB71" s="17">
        <f t="shared" si="18"/>
        <v>24</v>
      </c>
      <c r="AC71" s="17">
        <f t="shared" si="18"/>
        <v>25</v>
      </c>
      <c r="AD71" s="17">
        <f t="shared" si="18"/>
        <v>26</v>
      </c>
      <c r="AE71" s="17">
        <f t="shared" si="18"/>
        <v>27</v>
      </c>
      <c r="AF71" s="17">
        <f t="shared" si="18"/>
        <v>28</v>
      </c>
      <c r="AG71" s="17">
        <f t="shared" si="18"/>
        <v>29</v>
      </c>
      <c r="AH71" s="17">
        <f t="shared" si="18"/>
        <v>30</v>
      </c>
      <c r="AI71" s="17">
        <f t="shared" si="18"/>
        <v>31</v>
      </c>
      <c r="AJ71" s="14"/>
      <c r="AK71" s="14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14"/>
      <c r="BB71" s="14"/>
      <c r="BC71" s="14"/>
    </row>
    <row r="72" spans="1:55" ht="15" customHeight="1" x14ac:dyDescent="0.2">
      <c r="A72" s="10">
        <f>VLOOKUP(C72,parametre!$A$12:$E$23,2,0)</f>
        <v>2019</v>
      </c>
      <c r="B72" s="10">
        <f>VLOOKUP(C72,parametre!$A$12:$E$23,5,0)</f>
        <v>31</v>
      </c>
      <c r="C72" s="10">
        <v>12</v>
      </c>
      <c r="D72" s="13" t="str">
        <f>HLOOKUP(C72,[1]parametre!$H$4:$S$5,2)</f>
        <v>Dec</v>
      </c>
      <c r="E72" s="52">
        <f t="shared" ref="E72:AI72" si="19">IF(E71&lt;=$B72,E71,"")</f>
        <v>1</v>
      </c>
      <c r="F72" s="13">
        <f t="shared" si="19"/>
        <v>2</v>
      </c>
      <c r="G72" s="13">
        <f t="shared" si="19"/>
        <v>3</v>
      </c>
      <c r="H72" s="13">
        <f t="shared" si="19"/>
        <v>4</v>
      </c>
      <c r="I72" s="13">
        <f t="shared" si="19"/>
        <v>5</v>
      </c>
      <c r="J72" s="13">
        <f t="shared" si="19"/>
        <v>6</v>
      </c>
      <c r="K72" s="52">
        <f t="shared" si="19"/>
        <v>7</v>
      </c>
      <c r="L72" s="52">
        <f t="shared" si="19"/>
        <v>8</v>
      </c>
      <c r="M72" s="13">
        <f t="shared" si="19"/>
        <v>9</v>
      </c>
      <c r="N72" s="13">
        <f t="shared" si="19"/>
        <v>10</v>
      </c>
      <c r="O72" s="13">
        <f t="shared" si="19"/>
        <v>11</v>
      </c>
      <c r="P72" s="13">
        <f t="shared" si="19"/>
        <v>12</v>
      </c>
      <c r="Q72" s="13">
        <f t="shared" si="19"/>
        <v>13</v>
      </c>
      <c r="R72" s="52">
        <f t="shared" si="19"/>
        <v>14</v>
      </c>
      <c r="S72" s="52">
        <f t="shared" si="19"/>
        <v>15</v>
      </c>
      <c r="T72" s="13">
        <f t="shared" si="19"/>
        <v>16</v>
      </c>
      <c r="U72" s="13">
        <f t="shared" si="19"/>
        <v>17</v>
      </c>
      <c r="V72" s="13">
        <f t="shared" si="19"/>
        <v>18</v>
      </c>
      <c r="W72" s="13">
        <f t="shared" si="19"/>
        <v>19</v>
      </c>
      <c r="X72" s="13">
        <f t="shared" si="19"/>
        <v>20</v>
      </c>
      <c r="Y72" s="52">
        <f t="shared" si="19"/>
        <v>21</v>
      </c>
      <c r="Z72" s="52">
        <f t="shared" si="19"/>
        <v>22</v>
      </c>
      <c r="AA72" s="40">
        <f t="shared" si="19"/>
        <v>23</v>
      </c>
      <c r="AB72" s="40">
        <f t="shared" si="19"/>
        <v>24</v>
      </c>
      <c r="AC72" s="40">
        <f t="shared" si="19"/>
        <v>25</v>
      </c>
      <c r="AD72" s="40">
        <f t="shared" si="19"/>
        <v>26</v>
      </c>
      <c r="AE72" s="40">
        <f t="shared" si="19"/>
        <v>27</v>
      </c>
      <c r="AF72" s="52">
        <f t="shared" si="19"/>
        <v>28</v>
      </c>
      <c r="AG72" s="52">
        <f t="shared" si="19"/>
        <v>29</v>
      </c>
      <c r="AH72" s="40">
        <f t="shared" si="19"/>
        <v>30</v>
      </c>
      <c r="AI72" s="40">
        <f t="shared" si="19"/>
        <v>31</v>
      </c>
      <c r="AJ72" s="14"/>
      <c r="AK72" s="14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14"/>
      <c r="BB72" s="14"/>
      <c r="BC72" s="14"/>
    </row>
    <row r="73" spans="1:55" ht="12.75" x14ac:dyDescent="0.2">
      <c r="B73" s="10" t="s">
        <v>17</v>
      </c>
      <c r="D73" s="13" t="s">
        <v>3</v>
      </c>
      <c r="E73" s="53" t="str">
        <f>IF(E71&lt;=$B72,HLOOKUP(E70,[1]parametre!$H$1:$N$2,2,1),"")</f>
        <v>Di</v>
      </c>
      <c r="F73" s="34" t="str">
        <f>IF(F71&lt;=$B72,HLOOKUP(F70,[1]parametre!$H$1:$N$2,2,1),"")</f>
        <v>Lu</v>
      </c>
      <c r="G73" s="34" t="str">
        <f>IF(G71&lt;=$B72,HLOOKUP(G70,[1]parametre!$H$1:$N$2,2,1),"")</f>
        <v>Ma</v>
      </c>
      <c r="H73" s="34" t="str">
        <f>IF(H71&lt;=$B72,HLOOKUP(H70,[1]parametre!$H$1:$N$2,2,1),"")</f>
        <v>Me</v>
      </c>
      <c r="I73" s="34" t="str">
        <f>IF(I71&lt;=$B72,HLOOKUP(I70,[1]parametre!$H$1:$N$2,2,1),"")</f>
        <v>Je</v>
      </c>
      <c r="J73" s="34" t="str">
        <f>IF(J71&lt;=$B72,HLOOKUP(J70,[1]parametre!$H$1:$N$2,2,1),"")</f>
        <v>Ve</v>
      </c>
      <c r="K73" s="53" t="str">
        <f>IF(K71&lt;=$B72,HLOOKUP(K70,[1]parametre!$H$1:$N$2,2,1),"")</f>
        <v>Sa</v>
      </c>
      <c r="L73" s="53" t="str">
        <f>IF(L71&lt;=$B72,HLOOKUP(L70,[1]parametre!$H$1:$N$2,2,1),"")</f>
        <v>Di</v>
      </c>
      <c r="M73" s="34" t="str">
        <f>IF(M71&lt;=$B72,HLOOKUP(M70,[1]parametre!$H$1:$N$2,2,1),"")</f>
        <v>Lu</v>
      </c>
      <c r="N73" s="34" t="str">
        <f>IF(N71&lt;=$B72,HLOOKUP(N70,[1]parametre!$H$1:$N$2,2,1),"")</f>
        <v>Ma</v>
      </c>
      <c r="O73" s="34" t="str">
        <f>IF(O71&lt;=$B72,HLOOKUP(O70,[1]parametre!$H$1:$N$2,2,1),"")</f>
        <v>Me</v>
      </c>
      <c r="P73" s="34" t="str">
        <f>IF(P71&lt;=$B72,HLOOKUP(P70,[1]parametre!$H$1:$N$2,2,1),"")</f>
        <v>Je</v>
      </c>
      <c r="Q73" s="34" t="str">
        <f>IF(Q71&lt;=$B72,HLOOKUP(Q70,[1]parametre!$H$1:$N$2,2,1),"")</f>
        <v>Ve</v>
      </c>
      <c r="R73" s="53" t="str">
        <f>IF(R71&lt;=$B72,HLOOKUP(R70,[1]parametre!$H$1:$N$2,2,1),"")</f>
        <v>Sa</v>
      </c>
      <c r="S73" s="53" t="str">
        <f>IF(S71&lt;=$B72,HLOOKUP(S70,[1]parametre!$H$1:$N$2,2,1),"")</f>
        <v>Di</v>
      </c>
      <c r="T73" s="34" t="str">
        <f>IF(T71&lt;=$B72,HLOOKUP(T70,[1]parametre!$H$1:$N$2,2,1),"")</f>
        <v>Lu</v>
      </c>
      <c r="U73" s="34" t="str">
        <f>IF(U71&lt;=$B72,HLOOKUP(U70,[1]parametre!$H$1:$N$2,2,1),"")</f>
        <v>Ma</v>
      </c>
      <c r="V73" s="34" t="str">
        <f>IF(V71&lt;=$B72,HLOOKUP(V70,[1]parametre!$H$1:$N$2,2,1),"")</f>
        <v>Me</v>
      </c>
      <c r="W73" s="34" t="str">
        <f>IF(W71&lt;=$B72,HLOOKUP(W70,[1]parametre!$H$1:$N$2,2,1),"")</f>
        <v>Je</v>
      </c>
      <c r="X73" s="34" t="str">
        <f>IF(X71&lt;=$B72,HLOOKUP(X70,[1]parametre!$H$1:$N$2,2,1),"")</f>
        <v>Ve</v>
      </c>
      <c r="Y73" s="53" t="str">
        <f>IF(Y71&lt;=$B72,HLOOKUP(Y70,[1]parametre!$H$1:$N$2,2,1),"")</f>
        <v>Sa</v>
      </c>
      <c r="Z73" s="53" t="str">
        <f>IF(Z71&lt;=$B72,HLOOKUP(Z70,[1]parametre!$H$1:$N$2,2,1),"")</f>
        <v>Di</v>
      </c>
      <c r="AA73" s="41" t="str">
        <f>IF(AA71&lt;=$B72,HLOOKUP(AA70,[1]parametre!$H$1:$N$2,2,1),"")</f>
        <v>Lu</v>
      </c>
      <c r="AB73" s="41" t="str">
        <f>IF(AB71&lt;=$B72,HLOOKUP(AB70,[1]parametre!$H$1:$N$2,2,1),"")</f>
        <v>Ma</v>
      </c>
      <c r="AC73" s="41" t="str">
        <f>IF(AC71&lt;=$B72,HLOOKUP(AC70,[1]parametre!$H$1:$N$2,2,1),"")</f>
        <v>Me</v>
      </c>
      <c r="AD73" s="41" t="str">
        <f>IF(AD71&lt;=$B72,HLOOKUP(AD70,[1]parametre!$H$1:$N$2,2,1),"")</f>
        <v>Je</v>
      </c>
      <c r="AE73" s="41" t="str">
        <f>IF(AE71&lt;=$B72,HLOOKUP(AE70,[1]parametre!$H$1:$N$2,2,1),"")</f>
        <v>Ve</v>
      </c>
      <c r="AF73" s="53" t="str">
        <f>IF(AF71&lt;=$B72,HLOOKUP(AF70,[1]parametre!$H$1:$N$2,2,1),"")</f>
        <v>Sa</v>
      </c>
      <c r="AG73" s="53" t="str">
        <f>IF(AG71&lt;=$B72,HLOOKUP(AG70,[1]parametre!$H$1:$N$2,2,1),"")</f>
        <v>Di</v>
      </c>
      <c r="AH73" s="41" t="str">
        <f>IF(AH71&lt;=$B72,HLOOKUP(AH70,[1]parametre!$H$1:$N$2,2,1),"")</f>
        <v>Lu</v>
      </c>
      <c r="AI73" s="41" t="str">
        <f>IF(AI71&lt;=$B72,HLOOKUP(AI70,[1]parametre!$H$1:$N$2,2,1),"")</f>
        <v>Ma</v>
      </c>
      <c r="AJ73" s="14"/>
      <c r="AK73" s="14"/>
      <c r="AL73" s="27"/>
      <c r="AM73" s="27"/>
      <c r="AN73" s="27"/>
      <c r="AO73" s="27"/>
      <c r="AP73" s="27"/>
      <c r="AQ73" s="28"/>
      <c r="AR73" s="28"/>
      <c r="AS73" s="28"/>
      <c r="AT73" s="28"/>
      <c r="AU73" s="28"/>
      <c r="AV73" s="27"/>
      <c r="AW73" s="27"/>
      <c r="AX73" s="27"/>
      <c r="AY73" s="27"/>
      <c r="AZ73" s="27"/>
      <c r="BA73" s="14"/>
      <c r="BB73" s="14"/>
      <c r="BC73" s="14"/>
    </row>
    <row r="74" spans="1:55" ht="12.75" x14ac:dyDescent="0.2">
      <c r="B74" s="10">
        <v>0</v>
      </c>
      <c r="D74" s="15">
        <f t="shared" ref="D74:D85" si="20">TIME(debut_matin,B74*plage,0)</f>
        <v>0.33333333333333331</v>
      </c>
      <c r="E74" s="57"/>
      <c r="F74" s="76" t="s">
        <v>58</v>
      </c>
      <c r="G74" s="36"/>
      <c r="H74" s="113" t="s">
        <v>94</v>
      </c>
      <c r="I74" s="85" t="s">
        <v>62</v>
      </c>
      <c r="J74" s="135" t="s">
        <v>100</v>
      </c>
      <c r="K74" s="54"/>
      <c r="L74" s="54"/>
      <c r="M74" s="74" t="s">
        <v>58</v>
      </c>
      <c r="N74" s="37"/>
      <c r="O74" s="97" t="s">
        <v>46</v>
      </c>
      <c r="P74" s="85" t="s">
        <v>62</v>
      </c>
      <c r="Q74" s="135" t="s">
        <v>100</v>
      </c>
      <c r="R74" s="54"/>
      <c r="S74" s="54"/>
      <c r="T74" s="72" t="s">
        <v>58</v>
      </c>
      <c r="U74" s="97" t="s">
        <v>46</v>
      </c>
      <c r="V74" s="97" t="s">
        <v>46</v>
      </c>
      <c r="W74" s="85" t="s">
        <v>62</v>
      </c>
      <c r="X74" s="135" t="s">
        <v>100</v>
      </c>
      <c r="Y74" s="54"/>
      <c r="Z74" s="54"/>
      <c r="AA74" s="44"/>
      <c r="AB74" s="44"/>
      <c r="AC74" s="42"/>
      <c r="AD74" s="42"/>
      <c r="AE74" s="45"/>
      <c r="AF74" s="54"/>
      <c r="AG74" s="54"/>
      <c r="AH74" s="44"/>
      <c r="AI74" s="44"/>
      <c r="AJ74" s="14"/>
      <c r="AK74" s="14"/>
      <c r="AL74" s="27"/>
      <c r="AM74" s="27"/>
      <c r="AN74" s="27"/>
      <c r="AO74" s="27"/>
      <c r="AP74" s="27"/>
      <c r="AQ74" s="29"/>
      <c r="AR74" s="29"/>
      <c r="AS74" s="29"/>
      <c r="AT74" s="29"/>
      <c r="AU74" s="29"/>
      <c r="AV74" s="27"/>
      <c r="AW74" s="27"/>
      <c r="AX74" s="27"/>
      <c r="AY74" s="27"/>
      <c r="AZ74" s="27"/>
      <c r="BA74" s="14"/>
      <c r="BB74" s="14"/>
      <c r="BC74" s="14"/>
    </row>
    <row r="75" spans="1:55" ht="12.75" x14ac:dyDescent="0.2">
      <c r="B75" s="10">
        <f>B74+1</f>
        <v>1</v>
      </c>
      <c r="D75" s="15">
        <f t="shared" si="20"/>
        <v>0.375</v>
      </c>
      <c r="E75" s="57"/>
      <c r="F75" s="76" t="s">
        <v>58</v>
      </c>
      <c r="G75" s="36"/>
      <c r="H75" s="113" t="s">
        <v>94</v>
      </c>
      <c r="I75" s="85">
        <v>22</v>
      </c>
      <c r="J75" s="135" t="s">
        <v>100</v>
      </c>
      <c r="K75" s="54"/>
      <c r="L75" s="54"/>
      <c r="M75" s="74" t="s">
        <v>58</v>
      </c>
      <c r="N75" s="38"/>
      <c r="O75" s="97" t="s">
        <v>46</v>
      </c>
      <c r="P75" s="85">
        <v>24</v>
      </c>
      <c r="Q75" s="135" t="s">
        <v>100</v>
      </c>
      <c r="R75" s="54"/>
      <c r="S75" s="54"/>
      <c r="T75" s="72" t="s">
        <v>58</v>
      </c>
      <c r="U75" s="97" t="s">
        <v>46</v>
      </c>
      <c r="V75" s="97" t="s">
        <v>46</v>
      </c>
      <c r="W75" s="85">
        <v>26</v>
      </c>
      <c r="X75" s="135" t="s">
        <v>100</v>
      </c>
      <c r="Y75" s="54"/>
      <c r="Z75" s="54"/>
      <c r="AA75" s="43"/>
      <c r="AB75" s="43"/>
      <c r="AC75" s="42"/>
      <c r="AD75" s="42"/>
      <c r="AE75" s="45"/>
      <c r="AF75" s="54"/>
      <c r="AG75" s="54"/>
      <c r="AH75" s="43"/>
      <c r="AI75" s="43"/>
      <c r="AJ75" s="14"/>
      <c r="AK75" s="14"/>
      <c r="AL75" s="27"/>
      <c r="AM75" s="27"/>
      <c r="AN75" s="27"/>
      <c r="AO75" s="27"/>
      <c r="AP75" s="27"/>
      <c r="AQ75" s="32"/>
      <c r="AR75" s="30"/>
      <c r="AS75" s="32"/>
      <c r="AT75" s="30"/>
      <c r="AU75" s="30"/>
      <c r="AV75" s="27"/>
      <c r="AW75" s="27"/>
      <c r="AX75" s="27"/>
      <c r="AY75" s="27"/>
      <c r="AZ75" s="27"/>
      <c r="BA75" s="14"/>
      <c r="BB75" s="14"/>
      <c r="BC75" s="14"/>
    </row>
    <row r="76" spans="1:55" ht="12.75" x14ac:dyDescent="0.2">
      <c r="B76" s="10">
        <f t="shared" ref="B76:B85" si="21">B75+1</f>
        <v>2</v>
      </c>
      <c r="D76" s="15">
        <f t="shared" si="20"/>
        <v>0.41666666666666669</v>
      </c>
      <c r="E76" s="57"/>
      <c r="F76" s="76" t="s">
        <v>58</v>
      </c>
      <c r="G76" s="140" t="s">
        <v>100</v>
      </c>
      <c r="H76" s="129" t="s">
        <v>94</v>
      </c>
      <c r="I76" s="38"/>
      <c r="J76" s="135" t="s">
        <v>100</v>
      </c>
      <c r="K76" s="56"/>
      <c r="L76" s="56"/>
      <c r="M76" s="74" t="s">
        <v>58</v>
      </c>
      <c r="N76" s="140" t="s">
        <v>100</v>
      </c>
      <c r="O76" s="97" t="s">
        <v>46</v>
      </c>
      <c r="P76" s="146" t="s">
        <v>60</v>
      </c>
      <c r="Q76" s="135" t="s">
        <v>100</v>
      </c>
      <c r="R76" s="56"/>
      <c r="S76" s="56"/>
      <c r="T76" s="72" t="s">
        <v>58</v>
      </c>
      <c r="U76" s="97" t="s">
        <v>46</v>
      </c>
      <c r="V76" s="97" t="s">
        <v>46</v>
      </c>
      <c r="W76" s="38"/>
      <c r="X76" s="135" t="s">
        <v>100</v>
      </c>
      <c r="Y76" s="56"/>
      <c r="Z76" s="56"/>
      <c r="AA76" s="43"/>
      <c r="AB76" s="43"/>
      <c r="AC76" s="43"/>
      <c r="AD76" s="43"/>
      <c r="AE76" s="45"/>
      <c r="AF76" s="56"/>
      <c r="AG76" s="56"/>
      <c r="AH76" s="43"/>
      <c r="AI76" s="43"/>
      <c r="AJ76" s="14"/>
      <c r="AK76" s="14"/>
      <c r="AL76" s="27"/>
      <c r="AM76" s="27"/>
      <c r="AN76" s="27"/>
      <c r="AO76" s="27"/>
      <c r="AP76" s="27"/>
      <c r="AQ76" s="32"/>
      <c r="AR76" s="31"/>
      <c r="AS76" s="32"/>
      <c r="AT76" s="31"/>
      <c r="AU76" s="31"/>
      <c r="AV76" s="27"/>
      <c r="AW76" s="27"/>
      <c r="AX76" s="27"/>
      <c r="AY76" s="27"/>
      <c r="AZ76" s="27"/>
      <c r="BA76" s="14"/>
      <c r="BB76" s="14"/>
      <c r="BC76" s="14"/>
    </row>
    <row r="77" spans="1:55" ht="12.75" x14ac:dyDescent="0.2">
      <c r="B77" s="10">
        <f t="shared" si="21"/>
        <v>3</v>
      </c>
      <c r="D77" s="15">
        <f t="shared" si="20"/>
        <v>0.45833333333333331</v>
      </c>
      <c r="E77" s="57"/>
      <c r="F77" s="77">
        <v>24</v>
      </c>
      <c r="G77" s="141">
        <v>10</v>
      </c>
      <c r="H77" s="130" t="s">
        <v>98</v>
      </c>
      <c r="I77" s="38"/>
      <c r="J77" s="136">
        <v>12</v>
      </c>
      <c r="K77" s="56"/>
      <c r="L77" s="56"/>
      <c r="M77" s="75">
        <v>28</v>
      </c>
      <c r="N77" s="141">
        <v>12</v>
      </c>
      <c r="O77" s="97" t="s">
        <v>46</v>
      </c>
      <c r="P77" s="147" t="s">
        <v>91</v>
      </c>
      <c r="Q77" s="136">
        <v>16</v>
      </c>
      <c r="R77" s="56"/>
      <c r="S77" s="56"/>
      <c r="T77" s="73">
        <v>32</v>
      </c>
      <c r="U77" s="97" t="s">
        <v>46</v>
      </c>
      <c r="V77" s="97" t="s">
        <v>46</v>
      </c>
      <c r="W77" s="38"/>
      <c r="X77" s="136">
        <v>20</v>
      </c>
      <c r="Y77" s="56"/>
      <c r="Z77" s="56"/>
      <c r="AA77" s="43"/>
      <c r="AB77" s="43"/>
      <c r="AC77" s="43"/>
      <c r="AD77" s="43"/>
      <c r="AE77" s="45"/>
      <c r="AF77" s="56"/>
      <c r="AG77" s="56"/>
      <c r="AH77" s="43"/>
      <c r="AI77" s="43"/>
      <c r="AJ77" s="14"/>
      <c r="AK77" s="14"/>
      <c r="AL77" s="27"/>
      <c r="AM77" s="27"/>
      <c r="AN77" s="27"/>
      <c r="AO77" s="27"/>
      <c r="AP77" s="27"/>
      <c r="AQ77" s="31"/>
      <c r="AR77" s="31"/>
      <c r="AS77" s="31"/>
      <c r="AT77" s="31"/>
      <c r="AU77" s="31"/>
      <c r="AV77" s="27"/>
      <c r="AW77" s="27"/>
      <c r="AX77" s="27"/>
      <c r="AY77" s="27"/>
      <c r="AZ77" s="27"/>
      <c r="BA77" s="14"/>
      <c r="BB77" s="14"/>
      <c r="BC77" s="14"/>
    </row>
    <row r="78" spans="1:55" ht="12.75" x14ac:dyDescent="0.2">
      <c r="B78" s="10">
        <f t="shared" si="21"/>
        <v>4</v>
      </c>
      <c r="D78" s="15">
        <f t="shared" si="20"/>
        <v>0.5</v>
      </c>
      <c r="E78" s="55"/>
      <c r="F78" s="37"/>
      <c r="G78" s="37"/>
      <c r="H78" s="37"/>
      <c r="I78" s="37"/>
      <c r="J78" s="37"/>
      <c r="K78" s="55"/>
      <c r="L78" s="55"/>
      <c r="M78" s="37"/>
      <c r="N78" s="37"/>
      <c r="O78" s="37"/>
      <c r="P78" s="37"/>
      <c r="Q78" s="37"/>
      <c r="R78" s="55"/>
      <c r="S78" s="55"/>
      <c r="T78" s="37"/>
      <c r="U78" s="37"/>
      <c r="V78" s="37"/>
      <c r="W78" s="37"/>
      <c r="X78" s="37"/>
      <c r="Y78" s="55"/>
      <c r="Z78" s="55"/>
      <c r="AA78" s="44"/>
      <c r="AB78" s="44"/>
      <c r="AC78" s="44"/>
      <c r="AD78" s="44"/>
      <c r="AE78" s="44"/>
      <c r="AF78" s="55"/>
      <c r="AG78" s="55"/>
      <c r="AH78" s="44"/>
      <c r="AI78" s="44"/>
      <c r="AJ78" s="14"/>
      <c r="AK78" s="14"/>
      <c r="AL78" s="27"/>
      <c r="AM78" s="27"/>
      <c r="AN78" s="27"/>
      <c r="AO78" s="27"/>
      <c r="AP78" s="27"/>
      <c r="AQ78" s="31"/>
      <c r="AR78" s="31"/>
      <c r="AS78" s="31"/>
      <c r="AT78" s="31"/>
      <c r="AU78" s="31"/>
      <c r="AV78" s="27"/>
      <c r="AW78" s="27"/>
      <c r="AX78" s="27"/>
      <c r="AY78" s="27"/>
      <c r="AZ78" s="27"/>
      <c r="BA78" s="14"/>
      <c r="BB78" s="14"/>
      <c r="BC78" s="14"/>
    </row>
    <row r="79" spans="1:55" ht="12.75" x14ac:dyDescent="0.2">
      <c r="B79" s="10">
        <f t="shared" si="21"/>
        <v>5</v>
      </c>
      <c r="D79" s="15">
        <f t="shared" si="20"/>
        <v>0.54166666666666663</v>
      </c>
      <c r="E79" s="55"/>
      <c r="F79" s="37"/>
      <c r="G79" s="37"/>
      <c r="H79" s="37"/>
      <c r="I79" s="37"/>
      <c r="J79" s="37"/>
      <c r="K79" s="55"/>
      <c r="L79" s="55"/>
      <c r="M79" s="37"/>
      <c r="N79" s="37"/>
      <c r="O79" s="37"/>
      <c r="P79" s="37"/>
      <c r="Q79" s="37"/>
      <c r="R79" s="55"/>
      <c r="S79" s="55"/>
      <c r="T79" s="37"/>
      <c r="U79" s="37"/>
      <c r="V79" s="37"/>
      <c r="W79" s="37"/>
      <c r="X79" s="37"/>
      <c r="Y79" s="55"/>
      <c r="Z79" s="55"/>
      <c r="AA79" s="44"/>
      <c r="AB79" s="44"/>
      <c r="AC79" s="44"/>
      <c r="AD79" s="44"/>
      <c r="AE79" s="44"/>
      <c r="AF79" s="55"/>
      <c r="AG79" s="55"/>
      <c r="AH79" s="44"/>
      <c r="AI79" s="44"/>
      <c r="AJ79" s="14"/>
      <c r="AK79" s="14"/>
      <c r="AL79" s="27"/>
      <c r="AM79" s="27"/>
      <c r="AN79" s="27"/>
      <c r="AO79" s="27"/>
      <c r="AP79" s="27"/>
      <c r="AQ79" s="30"/>
      <c r="AR79" s="30"/>
      <c r="AS79" s="30"/>
      <c r="AT79" s="30"/>
      <c r="AU79" s="30"/>
      <c r="AV79" s="27"/>
      <c r="AW79" s="27"/>
      <c r="AX79" s="27"/>
      <c r="AY79" s="27"/>
      <c r="AZ79" s="27"/>
      <c r="BA79" s="14"/>
      <c r="BB79" s="14"/>
      <c r="BC79" s="14"/>
    </row>
    <row r="80" spans="1:55" ht="12.75" x14ac:dyDescent="0.2">
      <c r="B80" s="10">
        <f t="shared" si="21"/>
        <v>6</v>
      </c>
      <c r="D80" s="15">
        <f t="shared" si="20"/>
        <v>0.58333333333333337</v>
      </c>
      <c r="E80" s="57"/>
      <c r="F80" s="97" t="s">
        <v>46</v>
      </c>
      <c r="G80" s="97" t="s">
        <v>46</v>
      </c>
      <c r="H80" s="133" t="s">
        <v>59</v>
      </c>
      <c r="I80" s="97" t="s">
        <v>46</v>
      </c>
      <c r="J80" s="97" t="s">
        <v>46</v>
      </c>
      <c r="K80" s="54"/>
      <c r="L80" s="54"/>
      <c r="M80" s="97" t="s">
        <v>46</v>
      </c>
      <c r="N80" s="97" t="s">
        <v>46</v>
      </c>
      <c r="O80" s="97" t="s">
        <v>46</v>
      </c>
      <c r="P80" s="97" t="s">
        <v>46</v>
      </c>
      <c r="Q80" s="97" t="s">
        <v>46</v>
      </c>
      <c r="R80" s="54"/>
      <c r="S80" s="54"/>
      <c r="T80" s="97" t="s">
        <v>46</v>
      </c>
      <c r="U80" s="131" t="s">
        <v>94</v>
      </c>
      <c r="V80" s="97" t="s">
        <v>46</v>
      </c>
      <c r="W80" s="97" t="s">
        <v>46</v>
      </c>
      <c r="X80" s="146" t="s">
        <v>60</v>
      </c>
      <c r="Y80" s="54"/>
      <c r="Z80" s="54"/>
      <c r="AA80" s="43"/>
      <c r="AB80" s="43"/>
      <c r="AC80" s="42"/>
      <c r="AD80" s="42"/>
      <c r="AE80" s="45"/>
      <c r="AF80" s="54"/>
      <c r="AG80" s="54"/>
      <c r="AH80" s="43"/>
      <c r="AI80" s="43"/>
      <c r="AJ80" s="14"/>
      <c r="AK80" s="14"/>
      <c r="AL80" s="27"/>
      <c r="AM80" s="27"/>
      <c r="AN80" s="27"/>
      <c r="AO80" s="27"/>
      <c r="AP80" s="27"/>
      <c r="AQ80" s="30"/>
      <c r="AR80" s="33"/>
      <c r="AS80" s="30"/>
      <c r="AT80" s="30"/>
      <c r="AU80" s="30"/>
      <c r="AV80" s="27"/>
      <c r="AW80" s="27"/>
      <c r="AX80" s="27"/>
      <c r="AY80" s="27"/>
      <c r="AZ80" s="27"/>
      <c r="BA80" s="14"/>
      <c r="BB80" s="14"/>
      <c r="BC80" s="14"/>
    </row>
    <row r="81" spans="1:60" ht="12.75" x14ac:dyDescent="0.2">
      <c r="B81" s="10">
        <f t="shared" si="21"/>
        <v>7</v>
      </c>
      <c r="D81" s="15">
        <f t="shared" si="20"/>
        <v>0.625</v>
      </c>
      <c r="E81" s="55"/>
      <c r="F81" s="97" t="s">
        <v>46</v>
      </c>
      <c r="G81" s="97" t="s">
        <v>46</v>
      </c>
      <c r="H81" s="134" t="s">
        <v>99</v>
      </c>
      <c r="I81" s="97" t="s">
        <v>46</v>
      </c>
      <c r="J81" s="97" t="s">
        <v>46</v>
      </c>
      <c r="K81" s="54"/>
      <c r="L81" s="54"/>
      <c r="M81" s="97" t="s">
        <v>46</v>
      </c>
      <c r="N81" s="97" t="s">
        <v>46</v>
      </c>
      <c r="O81" s="97" t="s">
        <v>46</v>
      </c>
      <c r="P81" s="97" t="s">
        <v>46</v>
      </c>
      <c r="Q81" s="97" t="s">
        <v>46</v>
      </c>
      <c r="R81" s="54"/>
      <c r="S81" s="54"/>
      <c r="T81" s="97" t="s">
        <v>46</v>
      </c>
      <c r="U81" s="132" t="s">
        <v>94</v>
      </c>
      <c r="V81" s="97" t="s">
        <v>46</v>
      </c>
      <c r="W81" s="97" t="s">
        <v>46</v>
      </c>
      <c r="X81" s="146" t="s">
        <v>60</v>
      </c>
      <c r="Y81" s="54"/>
      <c r="Z81" s="54"/>
      <c r="AA81" s="43"/>
      <c r="AB81" s="43"/>
      <c r="AC81" s="42"/>
      <c r="AD81" s="42"/>
      <c r="AE81" s="44"/>
      <c r="AF81" s="54"/>
      <c r="AG81" s="54"/>
      <c r="AH81" s="43"/>
      <c r="AI81" s="43"/>
      <c r="AJ81" s="14"/>
      <c r="AK81" s="14"/>
      <c r="AL81" s="27"/>
      <c r="AM81" s="27"/>
      <c r="AN81" s="27"/>
      <c r="AO81" s="27"/>
      <c r="AP81" s="27"/>
      <c r="AQ81" s="32"/>
      <c r="AR81" s="31"/>
      <c r="AS81" s="32"/>
      <c r="AT81" s="31"/>
      <c r="AU81" s="31"/>
      <c r="AV81" s="27"/>
      <c r="AW81" s="27"/>
      <c r="AX81" s="27"/>
      <c r="AY81" s="27"/>
      <c r="AZ81" s="27"/>
      <c r="BA81" s="14"/>
      <c r="BB81" s="14"/>
      <c r="BC81" s="14"/>
    </row>
    <row r="82" spans="1:60" ht="12.75" x14ac:dyDescent="0.2">
      <c r="B82" s="10">
        <f t="shared" si="21"/>
        <v>8</v>
      </c>
      <c r="D82" s="15">
        <f t="shared" si="20"/>
        <v>0.66666666666666663</v>
      </c>
      <c r="E82" s="55"/>
      <c r="F82" s="97" t="s">
        <v>46</v>
      </c>
      <c r="G82" s="97" t="s">
        <v>46</v>
      </c>
      <c r="H82" s="35"/>
      <c r="I82" s="97" t="s">
        <v>46</v>
      </c>
      <c r="J82" s="97" t="s">
        <v>46</v>
      </c>
      <c r="K82" s="54"/>
      <c r="L82" s="54"/>
      <c r="M82" s="97" t="s">
        <v>46</v>
      </c>
      <c r="N82" s="97" t="s">
        <v>46</v>
      </c>
      <c r="O82" s="97" t="s">
        <v>46</v>
      </c>
      <c r="P82" s="97" t="s">
        <v>46</v>
      </c>
      <c r="Q82" s="97" t="s">
        <v>46</v>
      </c>
      <c r="R82" s="54"/>
      <c r="S82" s="54"/>
      <c r="T82" s="97" t="s">
        <v>46</v>
      </c>
      <c r="U82" s="132" t="s">
        <v>94</v>
      </c>
      <c r="V82" s="97" t="s">
        <v>46</v>
      </c>
      <c r="W82" s="97" t="s">
        <v>46</v>
      </c>
      <c r="X82" s="146" t="s">
        <v>60</v>
      </c>
      <c r="Y82" s="54"/>
      <c r="Z82" s="54"/>
      <c r="AA82" s="43"/>
      <c r="AB82" s="43"/>
      <c r="AC82" s="42"/>
      <c r="AD82" s="42"/>
      <c r="AE82" s="44"/>
      <c r="AF82" s="54"/>
      <c r="AG82" s="54"/>
      <c r="AH82" s="43"/>
      <c r="AI82" s="43"/>
      <c r="AJ82" s="14"/>
      <c r="AK82" s="14"/>
      <c r="AL82" s="27"/>
      <c r="AM82" s="27"/>
      <c r="AN82" s="27"/>
      <c r="AO82" s="27"/>
      <c r="AP82" s="27"/>
      <c r="AQ82" s="32"/>
      <c r="AR82" s="31"/>
      <c r="AS82" s="32"/>
      <c r="AT82" s="31"/>
      <c r="AU82" s="31"/>
      <c r="AV82" s="27"/>
      <c r="AW82" s="27"/>
      <c r="AX82" s="27"/>
      <c r="AY82" s="27"/>
      <c r="AZ82" s="27"/>
      <c r="BA82" s="14"/>
      <c r="BB82" s="14"/>
      <c r="BC82" s="14"/>
    </row>
    <row r="83" spans="1:60" ht="12.75" x14ac:dyDescent="0.2">
      <c r="B83" s="10">
        <f t="shared" si="21"/>
        <v>9</v>
      </c>
      <c r="D83" s="15">
        <f t="shared" si="20"/>
        <v>0.70833333333333337</v>
      </c>
      <c r="E83" s="55"/>
      <c r="F83" s="97" t="s">
        <v>46</v>
      </c>
      <c r="G83" s="97" t="s">
        <v>46</v>
      </c>
      <c r="H83" s="37"/>
      <c r="I83" s="97" t="s">
        <v>46</v>
      </c>
      <c r="J83" s="97" t="s">
        <v>46</v>
      </c>
      <c r="K83" s="57"/>
      <c r="L83" s="57"/>
      <c r="M83" s="97" t="s">
        <v>46</v>
      </c>
      <c r="N83" s="97" t="s">
        <v>46</v>
      </c>
      <c r="O83" s="97" t="s">
        <v>46</v>
      </c>
      <c r="P83" s="97" t="s">
        <v>46</v>
      </c>
      <c r="Q83" s="97" t="s">
        <v>46</v>
      </c>
      <c r="R83" s="57"/>
      <c r="S83" s="57"/>
      <c r="T83" s="97" t="s">
        <v>46</v>
      </c>
      <c r="U83" s="115" t="s">
        <v>91</v>
      </c>
      <c r="V83" s="97" t="s">
        <v>46</v>
      </c>
      <c r="W83" s="97" t="s">
        <v>46</v>
      </c>
      <c r="X83" s="146" t="s">
        <v>60</v>
      </c>
      <c r="Y83" s="57"/>
      <c r="Z83" s="57"/>
      <c r="AA83" s="44"/>
      <c r="AB83" s="44"/>
      <c r="AC83" s="45"/>
      <c r="AD83" s="45"/>
      <c r="AE83" s="44"/>
      <c r="AF83" s="57"/>
      <c r="AG83" s="57"/>
      <c r="AH83" s="44"/>
      <c r="AI83" s="44"/>
      <c r="AJ83" s="14"/>
      <c r="AK83" s="14"/>
      <c r="AL83" s="27"/>
      <c r="AM83" s="27"/>
      <c r="AN83" s="27"/>
      <c r="AO83" s="27"/>
      <c r="AP83" s="27"/>
      <c r="AQ83" s="32"/>
      <c r="AR83" s="31"/>
      <c r="AS83" s="32"/>
      <c r="AT83" s="31"/>
      <c r="AU83" s="31"/>
      <c r="AV83" s="27"/>
      <c r="AW83" s="27"/>
      <c r="AX83" s="27"/>
      <c r="AY83" s="27"/>
      <c r="AZ83" s="27"/>
      <c r="BA83" s="14"/>
      <c r="BB83" s="14"/>
      <c r="BC83" s="14"/>
    </row>
    <row r="84" spans="1:60" ht="12.75" x14ac:dyDescent="0.2">
      <c r="B84" s="10">
        <f t="shared" si="21"/>
        <v>10</v>
      </c>
      <c r="D84" s="15">
        <f t="shared" si="20"/>
        <v>0.75</v>
      </c>
      <c r="E84" s="55"/>
      <c r="F84" s="37"/>
      <c r="G84" s="37"/>
      <c r="H84" s="37"/>
      <c r="I84" s="37"/>
      <c r="J84" s="37"/>
      <c r="K84" s="55"/>
      <c r="L84" s="55"/>
      <c r="M84" s="37"/>
      <c r="N84" s="37"/>
      <c r="O84" s="37"/>
      <c r="P84" s="37"/>
      <c r="Q84" s="37"/>
      <c r="R84" s="55"/>
      <c r="S84" s="55"/>
      <c r="T84" s="37"/>
      <c r="U84" s="37"/>
      <c r="V84" s="37"/>
      <c r="W84" s="37"/>
      <c r="X84" s="147" t="s">
        <v>134</v>
      </c>
      <c r="Y84" s="55"/>
      <c r="Z84" s="55"/>
      <c r="AA84" s="44"/>
      <c r="AB84" s="44"/>
      <c r="AC84" s="44"/>
      <c r="AD84" s="44"/>
      <c r="AE84" s="44"/>
      <c r="AF84" s="55"/>
      <c r="AG84" s="55"/>
      <c r="AH84" s="44"/>
      <c r="AI84" s="44"/>
      <c r="AJ84" s="14"/>
      <c r="AK84" s="14"/>
      <c r="AL84" s="14"/>
      <c r="AM84" s="14"/>
      <c r="AN84" s="14"/>
      <c r="AO84" s="27"/>
      <c r="AP84" s="27"/>
      <c r="AQ84" s="27"/>
      <c r="AR84" s="27"/>
      <c r="AS84" s="27"/>
      <c r="AT84" s="27"/>
      <c r="AU84" s="27"/>
      <c r="AV84" s="33"/>
      <c r="AW84" s="30"/>
      <c r="AX84" s="33"/>
      <c r="AY84" s="30"/>
      <c r="AZ84" s="30"/>
      <c r="BA84" s="27"/>
      <c r="BB84" s="27"/>
      <c r="BC84" s="27"/>
      <c r="BD84" s="27"/>
      <c r="BE84" s="27"/>
      <c r="BF84" s="14"/>
      <c r="BG84" s="14"/>
      <c r="BH84" s="14"/>
    </row>
    <row r="85" spans="1:60" ht="12.75" x14ac:dyDescent="0.2">
      <c r="B85" s="10">
        <f t="shared" si="21"/>
        <v>11</v>
      </c>
      <c r="D85" s="15">
        <f t="shared" si="20"/>
        <v>0.79166666666666663</v>
      </c>
      <c r="E85" s="55"/>
      <c r="F85" s="37"/>
      <c r="G85" s="37"/>
      <c r="H85" s="37"/>
      <c r="I85" s="37"/>
      <c r="J85" s="37"/>
      <c r="K85" s="55"/>
      <c r="L85" s="55"/>
      <c r="M85" s="37"/>
      <c r="N85" s="37"/>
      <c r="O85" s="37"/>
      <c r="P85" s="37"/>
      <c r="Q85" s="37"/>
      <c r="R85" s="55"/>
      <c r="S85" s="55"/>
      <c r="T85" s="37"/>
      <c r="U85" s="37"/>
      <c r="V85" s="37"/>
      <c r="W85" s="37"/>
      <c r="X85" s="37"/>
      <c r="Y85" s="55"/>
      <c r="Z85" s="55"/>
      <c r="AA85" s="44"/>
      <c r="AB85" s="44"/>
      <c r="AC85" s="44"/>
      <c r="AD85" s="44"/>
      <c r="AE85" s="44"/>
      <c r="AF85" s="55"/>
      <c r="AG85" s="55"/>
      <c r="AH85" s="44"/>
      <c r="AI85" s="44"/>
      <c r="AJ85" s="14"/>
      <c r="AK85" s="14"/>
      <c r="AL85" s="14"/>
      <c r="AM85" s="14"/>
      <c r="AN85" s="14"/>
      <c r="AO85" s="27"/>
      <c r="AP85" s="27"/>
      <c r="AQ85" s="27"/>
      <c r="AR85" s="27"/>
      <c r="AS85" s="27"/>
      <c r="AT85" s="27"/>
      <c r="AU85" s="27"/>
      <c r="AV85" s="30"/>
      <c r="AW85" s="30"/>
      <c r="AX85" s="30"/>
      <c r="AY85" s="30"/>
      <c r="AZ85" s="30"/>
      <c r="BA85" s="27"/>
      <c r="BB85" s="27"/>
      <c r="BC85" s="27"/>
      <c r="BD85" s="27"/>
      <c r="BE85" s="27"/>
      <c r="BF85" s="14"/>
      <c r="BG85" s="14"/>
      <c r="BH85" s="14"/>
    </row>
    <row r="86" spans="1:60" ht="12.75" x14ac:dyDescent="0.2">
      <c r="D86" s="18"/>
      <c r="E86" s="30"/>
      <c r="F86" s="30"/>
      <c r="G86" s="30"/>
      <c r="H86" s="30"/>
      <c r="I86" s="30"/>
      <c r="J86" s="30"/>
      <c r="K86" s="30"/>
      <c r="L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14"/>
      <c r="AK86" s="14"/>
      <c r="AL86" s="14"/>
      <c r="AM86" s="14"/>
      <c r="AN86" s="14"/>
      <c r="AO86" s="27"/>
      <c r="AP86" s="27"/>
      <c r="AQ86" s="27"/>
      <c r="AR86" s="27"/>
      <c r="AS86" s="27"/>
      <c r="AT86" s="27"/>
      <c r="AU86" s="27"/>
      <c r="AV86" s="30"/>
      <c r="AW86" s="30"/>
      <c r="AX86" s="30"/>
      <c r="AY86" s="30"/>
      <c r="AZ86" s="30"/>
      <c r="BA86" s="27"/>
      <c r="BB86" s="27"/>
      <c r="BC86" s="27"/>
      <c r="BD86" s="27"/>
      <c r="BE86" s="27"/>
      <c r="BF86" s="14"/>
      <c r="BG86" s="14"/>
      <c r="BH86" s="14"/>
    </row>
    <row r="87" spans="1:60" ht="15" customHeight="1" x14ac:dyDescent="0.2">
      <c r="D87" s="16"/>
      <c r="G87" s="10">
        <v>1</v>
      </c>
      <c r="J87" s="16">
        <f>T68+1</f>
        <v>16</v>
      </c>
      <c r="K87" s="39"/>
      <c r="L87" s="39"/>
      <c r="N87" s="10">
        <f>G87+1</f>
        <v>2</v>
      </c>
      <c r="O87" s="31"/>
      <c r="Q87" s="10">
        <f>J87+1</f>
        <v>17</v>
      </c>
      <c r="T87" s="39" t="s">
        <v>34</v>
      </c>
      <c r="U87" s="10">
        <f>N87+1</f>
        <v>3</v>
      </c>
      <c r="W87" s="10">
        <f>P87+1</f>
        <v>1</v>
      </c>
      <c r="X87" s="39"/>
      <c r="AB87" s="10">
        <f>U87+1</f>
        <v>4</v>
      </c>
      <c r="AD87" s="10">
        <f>W87+1</f>
        <v>2</v>
      </c>
      <c r="AI87" s="10">
        <f>AB87+1</f>
        <v>5</v>
      </c>
      <c r="AJ87" s="14"/>
      <c r="AK87" s="14"/>
      <c r="AL87" s="14"/>
      <c r="AM87" s="14"/>
      <c r="AN87" s="14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14"/>
      <c r="BG87" s="14"/>
      <c r="BH87" s="14"/>
    </row>
    <row r="88" spans="1:60" ht="15" hidden="1" customHeight="1" x14ac:dyDescent="0.2"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4"/>
      <c r="AK88" s="14"/>
      <c r="AL88" s="14"/>
      <c r="AM88" s="14"/>
      <c r="AN88" s="14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14"/>
      <c r="BG88" s="14"/>
      <c r="BH88" s="14"/>
    </row>
    <row r="89" spans="1:60" ht="15" hidden="1" customHeight="1" x14ac:dyDescent="0.2"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4"/>
      <c r="AK89" s="14"/>
      <c r="AL89" s="14"/>
      <c r="AM89" s="14"/>
      <c r="AN89" s="14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14"/>
      <c r="BG89" s="14"/>
      <c r="BH89" s="14"/>
    </row>
    <row r="90" spans="1:60" ht="15" hidden="1" customHeight="1" x14ac:dyDescent="0.2">
      <c r="D90" s="16"/>
      <c r="E90" s="11">
        <f>WEEKDAY(DATE($A92,$C92,E92),2)</f>
        <v>3</v>
      </c>
      <c r="F90" s="11">
        <f t="shared" ref="F90:AI90" si="22">WEEKDAY(DATE($A92,$C92,F92),2)</f>
        <v>4</v>
      </c>
      <c r="G90" s="11">
        <f t="shared" si="22"/>
        <v>5</v>
      </c>
      <c r="H90" s="11">
        <f t="shared" si="22"/>
        <v>6</v>
      </c>
      <c r="I90" s="11">
        <f t="shared" si="22"/>
        <v>7</v>
      </c>
      <c r="J90" s="11">
        <f t="shared" si="22"/>
        <v>1</v>
      </c>
      <c r="K90" s="11">
        <f t="shared" si="22"/>
        <v>2</v>
      </c>
      <c r="L90" s="11">
        <f t="shared" si="22"/>
        <v>3</v>
      </c>
      <c r="M90" s="11">
        <f t="shared" si="22"/>
        <v>4</v>
      </c>
      <c r="N90" s="11">
        <f t="shared" si="22"/>
        <v>5</v>
      </c>
      <c r="O90" s="11">
        <f t="shared" si="22"/>
        <v>6</v>
      </c>
      <c r="P90" s="11">
        <f t="shared" si="22"/>
        <v>7</v>
      </c>
      <c r="Q90" s="11">
        <f t="shared" si="22"/>
        <v>1</v>
      </c>
      <c r="R90" s="11">
        <f t="shared" si="22"/>
        <v>2</v>
      </c>
      <c r="S90" s="11">
        <f t="shared" si="22"/>
        <v>3</v>
      </c>
      <c r="T90" s="11">
        <f t="shared" si="22"/>
        <v>4</v>
      </c>
      <c r="U90" s="11">
        <f t="shared" si="22"/>
        <v>5</v>
      </c>
      <c r="V90" s="11">
        <f t="shared" si="22"/>
        <v>6</v>
      </c>
      <c r="W90" s="11">
        <f t="shared" si="22"/>
        <v>7</v>
      </c>
      <c r="X90" s="11">
        <f t="shared" si="22"/>
        <v>1</v>
      </c>
      <c r="Y90" s="11">
        <f t="shared" si="22"/>
        <v>2</v>
      </c>
      <c r="Z90" s="11">
        <f t="shared" si="22"/>
        <v>3</v>
      </c>
      <c r="AA90" s="11">
        <f t="shared" si="22"/>
        <v>4</v>
      </c>
      <c r="AB90" s="11">
        <f t="shared" si="22"/>
        <v>5</v>
      </c>
      <c r="AC90" s="11">
        <f t="shared" si="22"/>
        <v>6</v>
      </c>
      <c r="AD90" s="11">
        <f t="shared" si="22"/>
        <v>7</v>
      </c>
      <c r="AE90" s="11">
        <f t="shared" si="22"/>
        <v>1</v>
      </c>
      <c r="AF90" s="11">
        <f t="shared" si="22"/>
        <v>2</v>
      </c>
      <c r="AG90" s="11">
        <f t="shared" si="22"/>
        <v>3</v>
      </c>
      <c r="AH90" s="11">
        <f t="shared" si="22"/>
        <v>4</v>
      </c>
      <c r="AI90" s="11">
        <f t="shared" si="22"/>
        <v>5</v>
      </c>
      <c r="AJ90" s="14"/>
      <c r="AK90" s="14"/>
      <c r="AL90" s="14"/>
      <c r="AM90" s="14"/>
      <c r="AN90" s="14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14"/>
      <c r="BG90" s="14"/>
      <c r="BH90" s="14"/>
    </row>
    <row r="91" spans="1:60" ht="15" hidden="1" customHeight="1" x14ac:dyDescent="0.2">
      <c r="A91" s="10" t="s">
        <v>0</v>
      </c>
      <c r="B91" s="10" t="s">
        <v>15</v>
      </c>
      <c r="C91" s="10" t="s">
        <v>1</v>
      </c>
      <c r="D91" s="16" t="s">
        <v>14</v>
      </c>
      <c r="E91" s="17">
        <v>1</v>
      </c>
      <c r="F91" s="17">
        <f>E91+1</f>
        <v>2</v>
      </c>
      <c r="G91" s="17">
        <f t="shared" ref="G91:AI91" si="23">F91+1</f>
        <v>3</v>
      </c>
      <c r="H91" s="17">
        <f t="shared" si="23"/>
        <v>4</v>
      </c>
      <c r="I91" s="17">
        <f t="shared" si="23"/>
        <v>5</v>
      </c>
      <c r="J91" s="17">
        <f t="shared" si="23"/>
        <v>6</v>
      </c>
      <c r="K91" s="17">
        <f t="shared" si="23"/>
        <v>7</v>
      </c>
      <c r="L91" s="17">
        <f t="shared" si="23"/>
        <v>8</v>
      </c>
      <c r="M91" s="17">
        <f t="shared" si="23"/>
        <v>9</v>
      </c>
      <c r="N91" s="17">
        <f t="shared" si="23"/>
        <v>10</v>
      </c>
      <c r="O91" s="17">
        <f t="shared" si="23"/>
        <v>11</v>
      </c>
      <c r="P91" s="17">
        <f t="shared" si="23"/>
        <v>12</v>
      </c>
      <c r="Q91" s="17">
        <f t="shared" si="23"/>
        <v>13</v>
      </c>
      <c r="R91" s="17">
        <f t="shared" si="23"/>
        <v>14</v>
      </c>
      <c r="S91" s="17">
        <f t="shared" si="23"/>
        <v>15</v>
      </c>
      <c r="T91" s="17">
        <f t="shared" si="23"/>
        <v>16</v>
      </c>
      <c r="U91" s="17">
        <f t="shared" si="23"/>
        <v>17</v>
      </c>
      <c r="V91" s="17">
        <f t="shared" si="23"/>
        <v>18</v>
      </c>
      <c r="W91" s="17">
        <f t="shared" si="23"/>
        <v>19</v>
      </c>
      <c r="X91" s="17">
        <f t="shared" si="23"/>
        <v>20</v>
      </c>
      <c r="Y91" s="17">
        <f t="shared" si="23"/>
        <v>21</v>
      </c>
      <c r="Z91" s="17">
        <f t="shared" si="23"/>
        <v>22</v>
      </c>
      <c r="AA91" s="17">
        <f t="shared" si="23"/>
        <v>23</v>
      </c>
      <c r="AB91" s="17">
        <f t="shared" si="23"/>
        <v>24</v>
      </c>
      <c r="AC91" s="17">
        <f t="shared" si="23"/>
        <v>25</v>
      </c>
      <c r="AD91" s="17">
        <f t="shared" si="23"/>
        <v>26</v>
      </c>
      <c r="AE91" s="17">
        <f t="shared" si="23"/>
        <v>27</v>
      </c>
      <c r="AF91" s="17">
        <f t="shared" si="23"/>
        <v>28</v>
      </c>
      <c r="AG91" s="17">
        <f t="shared" si="23"/>
        <v>29</v>
      </c>
      <c r="AH91" s="17">
        <f t="shared" si="23"/>
        <v>30</v>
      </c>
      <c r="AI91" s="17">
        <f t="shared" si="23"/>
        <v>31</v>
      </c>
      <c r="AJ91" s="14"/>
      <c r="AK91" s="14"/>
      <c r="AL91" s="14"/>
      <c r="AM91" s="14"/>
      <c r="AN91" s="14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14"/>
      <c r="BG91" s="14"/>
      <c r="BH91" s="14"/>
    </row>
    <row r="92" spans="1:60" ht="15" customHeight="1" x14ac:dyDescent="0.2">
      <c r="A92" s="10">
        <f>VLOOKUP(C92,parametre!$A$12:$E$23,2,0)</f>
        <v>2020</v>
      </c>
      <c r="B92" s="10">
        <f>VLOOKUP(C92,parametre!$A$12:$E$23,5,0)</f>
        <v>31</v>
      </c>
      <c r="C92" s="10">
        <v>1</v>
      </c>
      <c r="D92" s="13" t="str">
        <f>HLOOKUP(C92,[1]parametre!$H$4:$S$5,2)</f>
        <v>Jan</v>
      </c>
      <c r="E92" s="40">
        <f t="shared" ref="E92:AI92" si="24">IF(E91&lt;=$B92,E91,"")</f>
        <v>1</v>
      </c>
      <c r="F92" s="40">
        <f t="shared" si="24"/>
        <v>2</v>
      </c>
      <c r="G92" s="40">
        <f t="shared" si="24"/>
        <v>3</v>
      </c>
      <c r="H92" s="52">
        <f t="shared" si="24"/>
        <v>4</v>
      </c>
      <c r="I92" s="52">
        <f t="shared" si="24"/>
        <v>5</v>
      </c>
      <c r="J92" s="13">
        <f t="shared" si="24"/>
        <v>6</v>
      </c>
      <c r="K92" s="13">
        <f t="shared" si="24"/>
        <v>7</v>
      </c>
      <c r="L92" s="13">
        <f t="shared" si="24"/>
        <v>8</v>
      </c>
      <c r="M92" s="13">
        <f t="shared" si="24"/>
        <v>9</v>
      </c>
      <c r="N92" s="13">
        <f t="shared" si="24"/>
        <v>10</v>
      </c>
      <c r="O92" s="52">
        <f t="shared" si="24"/>
        <v>11</v>
      </c>
      <c r="P92" s="52">
        <f t="shared" si="24"/>
        <v>12</v>
      </c>
      <c r="Q92" s="13">
        <f t="shared" si="24"/>
        <v>13</v>
      </c>
      <c r="R92" s="13">
        <f t="shared" si="24"/>
        <v>14</v>
      </c>
      <c r="S92" s="13">
        <f t="shared" si="24"/>
        <v>15</v>
      </c>
      <c r="T92" s="13">
        <f t="shared" si="24"/>
        <v>16</v>
      </c>
      <c r="U92" s="13">
        <f t="shared" si="24"/>
        <v>17</v>
      </c>
      <c r="V92" s="52">
        <f t="shared" si="24"/>
        <v>18</v>
      </c>
      <c r="W92" s="52">
        <f t="shared" si="24"/>
        <v>19</v>
      </c>
      <c r="X92" s="46">
        <f t="shared" si="24"/>
        <v>20</v>
      </c>
      <c r="Y92" s="13">
        <f t="shared" si="24"/>
        <v>21</v>
      </c>
      <c r="Z92" s="13">
        <f t="shared" si="24"/>
        <v>22</v>
      </c>
      <c r="AA92" s="13">
        <f t="shared" si="24"/>
        <v>23</v>
      </c>
      <c r="AB92" s="13">
        <f t="shared" si="24"/>
        <v>24</v>
      </c>
      <c r="AC92" s="52">
        <f t="shared" si="24"/>
        <v>25</v>
      </c>
      <c r="AD92" s="52">
        <f t="shared" si="24"/>
        <v>26</v>
      </c>
      <c r="AE92" s="13">
        <f t="shared" si="24"/>
        <v>27</v>
      </c>
      <c r="AF92" s="13">
        <f t="shared" si="24"/>
        <v>28</v>
      </c>
      <c r="AG92" s="13">
        <f t="shared" si="24"/>
        <v>29</v>
      </c>
      <c r="AH92" s="13">
        <f t="shared" si="24"/>
        <v>30</v>
      </c>
      <c r="AI92" s="13">
        <f t="shared" si="24"/>
        <v>31</v>
      </c>
      <c r="AJ92" s="14"/>
      <c r="AK92" s="14"/>
      <c r="AL92" s="14"/>
      <c r="AM92" s="14"/>
      <c r="AN92" s="14"/>
      <c r="AO92" s="27"/>
      <c r="AP92" s="27"/>
      <c r="AQ92" s="27"/>
      <c r="AR92" s="27"/>
      <c r="AS92" s="27"/>
      <c r="AT92" s="27"/>
      <c r="AU92" s="27"/>
      <c r="AV92" s="28"/>
      <c r="AW92" s="28"/>
      <c r="AX92" s="27"/>
      <c r="AY92" s="27"/>
      <c r="AZ92" s="27"/>
      <c r="BA92" s="27"/>
      <c r="BB92" s="27"/>
      <c r="BC92" s="27"/>
      <c r="BD92" s="27"/>
      <c r="BE92" s="27"/>
      <c r="BF92" s="14"/>
      <c r="BG92" s="14"/>
      <c r="BH92" s="14"/>
    </row>
    <row r="93" spans="1:60" ht="12.75" x14ac:dyDescent="0.2">
      <c r="B93" s="10" t="s">
        <v>17</v>
      </c>
      <c r="D93" s="13" t="s">
        <v>3</v>
      </c>
      <c r="E93" s="41" t="str">
        <f>IF(E91&lt;=$B92,HLOOKUP(E90,[1]parametre!$H$1:$N$2,2,1),"")</f>
        <v>Me</v>
      </c>
      <c r="F93" s="41" t="str">
        <f>IF(F91&lt;=$B92,HLOOKUP(F90,[1]parametre!$H$1:$N$2,2,1),"")</f>
        <v>Je</v>
      </c>
      <c r="G93" s="41" t="str">
        <f>IF(G91&lt;=$B92,HLOOKUP(G90,[1]parametre!$H$1:$N$2,2,1),"")</f>
        <v>Ve</v>
      </c>
      <c r="H93" s="53" t="str">
        <f>IF(H91&lt;=$B92,HLOOKUP(H90,[1]parametre!$H$1:$N$2,2,1),"")</f>
        <v>Sa</v>
      </c>
      <c r="I93" s="53" t="str">
        <f>IF(I91&lt;=$B92,HLOOKUP(I90,[1]parametre!$H$1:$N$2,2,1),"")</f>
        <v>Di</v>
      </c>
      <c r="J93" s="34" t="str">
        <f>IF(J91&lt;=$B92,HLOOKUP(J90,[1]parametre!$H$1:$N$2,2,1),"")</f>
        <v>Lu</v>
      </c>
      <c r="K93" s="34" t="str">
        <f>IF(K91&lt;=$B92,HLOOKUP(K90,[1]parametre!$H$1:$N$2,2,1),"")</f>
        <v>Ma</v>
      </c>
      <c r="L93" s="34" t="str">
        <f>IF(L91&lt;=$B92,HLOOKUP(L90,[1]parametre!$H$1:$N$2,2,1),"")</f>
        <v>Me</v>
      </c>
      <c r="M93" s="34" t="str">
        <f>IF(M91&lt;=$B92,HLOOKUP(M90,[1]parametre!$H$1:$N$2,2,1),"")</f>
        <v>Je</v>
      </c>
      <c r="N93" s="34" t="str">
        <f>IF(N91&lt;=$B92,HLOOKUP(N90,[1]parametre!$H$1:$N$2,2,1),"")</f>
        <v>Ve</v>
      </c>
      <c r="O93" s="53" t="str">
        <f>IF(O91&lt;=$B92,HLOOKUP(O90,[1]parametre!$H$1:$N$2,2,1),"")</f>
        <v>Sa</v>
      </c>
      <c r="P93" s="53" t="str">
        <f>IF(P91&lt;=$B92,HLOOKUP(P90,[1]parametre!$H$1:$N$2,2,1),"")</f>
        <v>Di</v>
      </c>
      <c r="Q93" s="34" t="str">
        <f>IF(Q91&lt;=$B92,HLOOKUP(Q90,[1]parametre!$H$1:$N$2,2,1),"")</f>
        <v>Lu</v>
      </c>
      <c r="R93" s="34" t="str">
        <f>IF(R91&lt;=$B92,HLOOKUP(R90,[1]parametre!$H$1:$N$2,2,1),"")</f>
        <v>Ma</v>
      </c>
      <c r="S93" s="34" t="str">
        <f>IF(S91&lt;=$B92,HLOOKUP(S90,[1]parametre!$H$1:$N$2,2,1),"")</f>
        <v>Me</v>
      </c>
      <c r="T93" s="34" t="str">
        <f>IF(T91&lt;=$B92,HLOOKUP(T90,[1]parametre!$H$1:$N$2,2,1),"")</f>
        <v>Je</v>
      </c>
      <c r="U93" s="34" t="str">
        <f>IF(U91&lt;=$B92,HLOOKUP(U90,[1]parametre!$H$1:$N$2,2,1),"")</f>
        <v>Ve</v>
      </c>
      <c r="V93" s="53" t="str">
        <f>IF(V91&lt;=$B92,HLOOKUP(V90,[1]parametre!$H$1:$N$2,2,1),"")</f>
        <v>Sa</v>
      </c>
      <c r="W93" s="53" t="str">
        <f>IF(W91&lt;=$B92,HLOOKUP(W90,[1]parametre!$H$1:$N$2,2,1),"")</f>
        <v>Di</v>
      </c>
      <c r="X93" s="47" t="str">
        <f>IF(X91&lt;=$B92,HLOOKUP(X90,[1]parametre!$H$1:$N$2,2,1),"")</f>
        <v>Lu</v>
      </c>
      <c r="Y93" s="34" t="str">
        <f>IF(Y91&lt;=$B92,HLOOKUP(Y90,[1]parametre!$H$1:$N$2,2,1),"")</f>
        <v>Ma</v>
      </c>
      <c r="Z93" s="34" t="str">
        <f>IF(Z91&lt;=$B92,HLOOKUP(Z90,[1]parametre!$H$1:$N$2,2,1),"")</f>
        <v>Me</v>
      </c>
      <c r="AA93" s="34" t="str">
        <f>IF(AA91&lt;=$B92,HLOOKUP(AA90,[1]parametre!$H$1:$N$2,2,1),"")</f>
        <v>Je</v>
      </c>
      <c r="AB93" s="34" t="str">
        <f>IF(AB91&lt;=$B92,HLOOKUP(AB90,[1]parametre!$H$1:$N$2,2,1),"")</f>
        <v>Ve</v>
      </c>
      <c r="AC93" s="53" t="str">
        <f>IF(AC91&lt;=$B92,HLOOKUP(AC90,[1]parametre!$H$1:$N$2,2,1),"")</f>
        <v>Sa</v>
      </c>
      <c r="AD93" s="53" t="str">
        <f>IF(AD91&lt;=$B92,HLOOKUP(AD90,[1]parametre!$H$1:$N$2,2,1),"")</f>
        <v>Di</v>
      </c>
      <c r="AE93" s="34" t="str">
        <f>IF(AE91&lt;=$B92,HLOOKUP(AE90,[1]parametre!$H$1:$N$2,2,1),"")</f>
        <v>Lu</v>
      </c>
      <c r="AF93" s="34" t="str">
        <f>IF(AF91&lt;=$B92,HLOOKUP(AF90,[1]parametre!$H$1:$N$2,2,1),"")</f>
        <v>Ma</v>
      </c>
      <c r="AG93" s="34" t="str">
        <f>IF(AG91&lt;=$B92,HLOOKUP(AG90,[1]parametre!$H$1:$N$2,2,1),"")</f>
        <v>Me</v>
      </c>
      <c r="AH93" s="34" t="str">
        <f>IF(AH91&lt;=$B92,HLOOKUP(AH90,[1]parametre!$H$1:$N$2,2,1),"")</f>
        <v>Je</v>
      </c>
      <c r="AI93" s="34" t="str">
        <f>IF(AI91&lt;=$B92,HLOOKUP(AI90,[1]parametre!$H$1:$N$2,2,1),"")</f>
        <v>Ve</v>
      </c>
      <c r="AJ93" s="14"/>
      <c r="AK93" s="14"/>
      <c r="AL93" s="14"/>
      <c r="AM93" s="14"/>
      <c r="AN93" s="14"/>
      <c r="AO93" s="27"/>
      <c r="AP93" s="27"/>
      <c r="AQ93" s="27"/>
      <c r="AR93" s="27"/>
      <c r="AS93" s="27"/>
      <c r="AT93" s="27"/>
      <c r="AU93" s="27"/>
      <c r="AV93" s="29"/>
      <c r="AW93" s="29"/>
      <c r="AX93" s="27"/>
      <c r="AY93" s="27"/>
      <c r="AZ93" s="27"/>
      <c r="BA93" s="27"/>
      <c r="BB93" s="27"/>
      <c r="BC93" s="27"/>
      <c r="BD93" s="27"/>
      <c r="BE93" s="27"/>
      <c r="BF93" s="14"/>
      <c r="BG93" s="14"/>
      <c r="BH93" s="14"/>
    </row>
    <row r="94" spans="1:60" ht="12.75" x14ac:dyDescent="0.2">
      <c r="B94" s="10">
        <v>0</v>
      </c>
      <c r="D94" s="15">
        <f t="shared" ref="D94:D105" si="25">TIME(debut_matin,B94*plage,0)</f>
        <v>0.33333333333333331</v>
      </c>
      <c r="E94" s="44"/>
      <c r="F94" s="42"/>
      <c r="G94" s="45"/>
      <c r="H94" s="54"/>
      <c r="I94" s="54"/>
      <c r="J94" s="80" t="s">
        <v>58</v>
      </c>
      <c r="K94" s="97" t="s">
        <v>46</v>
      </c>
      <c r="L94" s="97" t="s">
        <v>46</v>
      </c>
      <c r="M94" s="85" t="s">
        <v>62</v>
      </c>
      <c r="N94" s="135" t="s">
        <v>100</v>
      </c>
      <c r="O94" s="54"/>
      <c r="P94" s="54"/>
      <c r="Q94" s="97" t="s">
        <v>46</v>
      </c>
      <c r="R94" s="97" t="s">
        <v>46</v>
      </c>
      <c r="S94" s="97" t="s">
        <v>46</v>
      </c>
      <c r="T94" s="85" t="s">
        <v>62</v>
      </c>
      <c r="U94" s="35"/>
      <c r="V94" s="54"/>
      <c r="W94" s="54"/>
      <c r="X94" s="48"/>
      <c r="Y94" s="37"/>
      <c r="Z94" s="36"/>
      <c r="AA94" s="37"/>
      <c r="AB94" s="35"/>
      <c r="AC94" s="54"/>
      <c r="AD94" s="54"/>
      <c r="AE94" s="36"/>
      <c r="AF94" s="37"/>
      <c r="AG94" s="36"/>
      <c r="AH94" s="36"/>
      <c r="AI94" s="35"/>
      <c r="AJ94" s="14"/>
      <c r="AK94" s="14"/>
      <c r="AL94" s="14"/>
      <c r="AM94" s="14"/>
      <c r="AN94" s="14"/>
      <c r="AO94" s="27"/>
      <c r="AP94" s="27"/>
      <c r="AQ94" s="27"/>
      <c r="AR94" s="27"/>
      <c r="AS94" s="27"/>
      <c r="AT94" s="27"/>
      <c r="AU94" s="27"/>
      <c r="AV94" s="33"/>
      <c r="AW94" s="32"/>
      <c r="AX94" s="27"/>
      <c r="AY94" s="27"/>
      <c r="AZ94" s="27"/>
      <c r="BA94" s="27"/>
      <c r="BB94" s="27"/>
      <c r="BC94" s="27"/>
      <c r="BD94" s="27"/>
      <c r="BE94" s="27"/>
      <c r="BF94" s="14"/>
      <c r="BG94" s="14"/>
      <c r="BH94" s="14"/>
    </row>
    <row r="95" spans="1:60" ht="12.75" x14ac:dyDescent="0.2">
      <c r="B95" s="10">
        <f>B94+1</f>
        <v>1</v>
      </c>
      <c r="D95" s="15">
        <f t="shared" si="25"/>
        <v>0.375</v>
      </c>
      <c r="E95" s="43"/>
      <c r="F95" s="42"/>
      <c r="G95" s="45"/>
      <c r="H95" s="54"/>
      <c r="I95" s="54"/>
      <c r="J95" s="80" t="s">
        <v>58</v>
      </c>
      <c r="K95" s="97" t="s">
        <v>46</v>
      </c>
      <c r="L95" s="97" t="s">
        <v>46</v>
      </c>
      <c r="M95" s="85">
        <v>28</v>
      </c>
      <c r="N95" s="135" t="s">
        <v>100</v>
      </c>
      <c r="O95" s="54"/>
      <c r="P95" s="54"/>
      <c r="Q95" s="97" t="s">
        <v>46</v>
      </c>
      <c r="R95" s="97" t="s">
        <v>46</v>
      </c>
      <c r="S95" s="97" t="s">
        <v>46</v>
      </c>
      <c r="T95" s="85">
        <v>30</v>
      </c>
      <c r="U95" s="35"/>
      <c r="V95" s="54"/>
      <c r="W95" s="54"/>
      <c r="X95" s="48"/>
      <c r="Y95" s="38"/>
      <c r="Z95" s="36"/>
      <c r="AA95" s="38"/>
      <c r="AB95" s="35"/>
      <c r="AC95" s="54"/>
      <c r="AD95" s="54"/>
      <c r="AE95" s="36"/>
      <c r="AF95" s="38"/>
      <c r="AG95" s="36"/>
      <c r="AH95" s="36"/>
      <c r="AI95" s="35"/>
      <c r="AJ95" s="14"/>
      <c r="AK95" s="14"/>
      <c r="AL95" s="14"/>
      <c r="AM95" s="14"/>
      <c r="AN95" s="14"/>
      <c r="AO95" s="27"/>
      <c r="AP95" s="27"/>
      <c r="AQ95" s="27"/>
      <c r="AR95" s="27"/>
      <c r="AS95" s="27"/>
      <c r="AT95" s="27"/>
      <c r="AU95" s="27"/>
      <c r="AV95" s="33"/>
      <c r="AW95" s="32"/>
      <c r="AX95" s="27"/>
      <c r="AY95" s="27"/>
      <c r="AZ95" s="27"/>
      <c r="BA95" s="27"/>
      <c r="BB95" s="27"/>
      <c r="BC95" s="27"/>
      <c r="BD95" s="27"/>
      <c r="BE95" s="27"/>
      <c r="BF95" s="14"/>
      <c r="BG95" s="14"/>
      <c r="BH95" s="14"/>
    </row>
    <row r="96" spans="1:60" ht="12.75" x14ac:dyDescent="0.2">
      <c r="B96" s="10">
        <f t="shared" ref="B96:B105" si="26">B95+1</f>
        <v>2</v>
      </c>
      <c r="D96" s="15">
        <f t="shared" si="25"/>
        <v>0.41666666666666669</v>
      </c>
      <c r="E96" s="43"/>
      <c r="F96" s="43"/>
      <c r="G96" s="45"/>
      <c r="H96" s="56"/>
      <c r="I96" s="56"/>
      <c r="J96" s="80" t="s">
        <v>58</v>
      </c>
      <c r="K96" s="97" t="s">
        <v>46</v>
      </c>
      <c r="L96" s="97" t="s">
        <v>46</v>
      </c>
      <c r="M96" s="38"/>
      <c r="N96" s="135" t="s">
        <v>100</v>
      </c>
      <c r="O96" s="56"/>
      <c r="P96" s="56"/>
      <c r="Q96" s="97" t="s">
        <v>46</v>
      </c>
      <c r="R96" s="97" t="s">
        <v>46</v>
      </c>
      <c r="S96" s="97" t="s">
        <v>46</v>
      </c>
      <c r="T96" s="38"/>
      <c r="U96" s="135" t="s">
        <v>100</v>
      </c>
      <c r="V96" s="56"/>
      <c r="W96" s="56"/>
      <c r="X96" s="49"/>
      <c r="Y96" s="38"/>
      <c r="Z96" s="38"/>
      <c r="AA96" s="38"/>
      <c r="AB96" s="35"/>
      <c r="AC96" s="56"/>
      <c r="AD96" s="56"/>
      <c r="AE96" s="38"/>
      <c r="AF96" s="38"/>
      <c r="AG96" s="38"/>
      <c r="AH96" s="38"/>
      <c r="AI96" s="35"/>
      <c r="AJ96" s="14"/>
      <c r="AK96" s="14"/>
      <c r="AL96" s="14"/>
      <c r="AM96" s="14"/>
      <c r="AN96" s="14"/>
      <c r="AO96" s="27"/>
      <c r="AP96" s="27"/>
      <c r="AQ96" s="27"/>
      <c r="AR96" s="27"/>
      <c r="AS96" s="27"/>
      <c r="AT96" s="27"/>
      <c r="AU96" s="27"/>
      <c r="AV96" s="33"/>
      <c r="AW96" s="31"/>
      <c r="AX96" s="27"/>
      <c r="AY96" s="27"/>
      <c r="AZ96" s="27"/>
      <c r="BA96" s="27"/>
      <c r="BB96" s="27"/>
      <c r="BC96" s="27"/>
      <c r="BD96" s="27"/>
      <c r="BE96" s="27"/>
      <c r="BF96" s="14"/>
      <c r="BG96" s="14"/>
      <c r="BH96" s="14"/>
    </row>
    <row r="97" spans="1:60" ht="12.75" x14ac:dyDescent="0.2">
      <c r="B97" s="10">
        <f t="shared" si="26"/>
        <v>3</v>
      </c>
      <c r="D97" s="15">
        <f t="shared" si="25"/>
        <v>0.45833333333333331</v>
      </c>
      <c r="E97" s="43"/>
      <c r="F97" s="43"/>
      <c r="G97" s="45"/>
      <c r="H97" s="56"/>
      <c r="I97" s="56"/>
      <c r="J97" s="81">
        <v>36</v>
      </c>
      <c r="K97" s="97" t="s">
        <v>46</v>
      </c>
      <c r="L97" s="97" t="s">
        <v>46</v>
      </c>
      <c r="M97" s="38"/>
      <c r="N97" s="136">
        <v>24</v>
      </c>
      <c r="O97" s="56"/>
      <c r="P97" s="56"/>
      <c r="Q97" s="97" t="s">
        <v>46</v>
      </c>
      <c r="R97" s="97" t="s">
        <v>46</v>
      </c>
      <c r="S97" s="97" t="s">
        <v>46</v>
      </c>
      <c r="T97" s="38"/>
      <c r="U97" s="137" t="s">
        <v>101</v>
      </c>
      <c r="V97" s="56"/>
      <c r="W97" s="56"/>
      <c r="X97" s="49"/>
      <c r="Y97" s="38"/>
      <c r="Z97" s="38"/>
      <c r="AA97" s="38"/>
      <c r="AB97" s="35"/>
      <c r="AC97" s="56"/>
      <c r="AD97" s="56"/>
      <c r="AE97" s="38"/>
      <c r="AF97" s="38"/>
      <c r="AG97" s="38"/>
      <c r="AH97" s="38"/>
      <c r="AI97" s="35"/>
      <c r="AJ97" s="14"/>
      <c r="AK97" s="14"/>
      <c r="AL97" s="14"/>
      <c r="AM97" s="14"/>
      <c r="AN97" s="14"/>
      <c r="AO97" s="27"/>
      <c r="AP97" s="27"/>
      <c r="AQ97" s="27"/>
      <c r="AR97" s="27"/>
      <c r="AS97" s="27"/>
      <c r="AT97" s="27"/>
      <c r="AU97" s="27"/>
      <c r="AV97" s="33"/>
      <c r="AW97" s="31"/>
      <c r="AX97" s="27"/>
      <c r="AY97" s="27"/>
      <c r="AZ97" s="27"/>
      <c r="BA97" s="27"/>
      <c r="BB97" s="27"/>
      <c r="BC97" s="27"/>
      <c r="BD97" s="27"/>
      <c r="BE97" s="27"/>
      <c r="BF97" s="14"/>
      <c r="BG97" s="14"/>
      <c r="BH97" s="14"/>
    </row>
    <row r="98" spans="1:60" ht="12.75" x14ac:dyDescent="0.2">
      <c r="B98" s="10">
        <f t="shared" si="26"/>
        <v>4</v>
      </c>
      <c r="D98" s="15">
        <f t="shared" si="25"/>
        <v>0.5</v>
      </c>
      <c r="E98" s="44"/>
      <c r="F98" s="44"/>
      <c r="G98" s="44"/>
      <c r="H98" s="55"/>
      <c r="I98" s="55"/>
      <c r="J98" s="37"/>
      <c r="K98" s="37"/>
      <c r="L98" s="37"/>
      <c r="M98" s="37"/>
      <c r="N98" s="37"/>
      <c r="O98" s="55"/>
      <c r="P98" s="55"/>
      <c r="Q98" s="37"/>
      <c r="R98" s="37"/>
      <c r="S98" s="37"/>
      <c r="T98" s="37"/>
      <c r="U98" s="37"/>
      <c r="V98" s="55"/>
      <c r="W98" s="55"/>
      <c r="X98" s="64" t="s">
        <v>42</v>
      </c>
      <c r="Y98" s="37"/>
      <c r="Z98" s="37"/>
      <c r="AA98" s="37"/>
      <c r="AB98" s="37"/>
      <c r="AC98" s="55"/>
      <c r="AD98" s="55"/>
      <c r="AE98" s="37"/>
      <c r="AF98" s="37"/>
      <c r="AG98" s="37"/>
      <c r="AH98" s="37"/>
      <c r="AI98" s="37"/>
      <c r="AJ98" s="14"/>
      <c r="AK98" s="14"/>
      <c r="AL98" s="14"/>
      <c r="AM98" s="14"/>
      <c r="AN98" s="14"/>
      <c r="AO98" s="27"/>
      <c r="AP98" s="27"/>
      <c r="AQ98" s="27"/>
      <c r="AR98" s="27"/>
      <c r="AS98" s="27"/>
      <c r="AT98" s="27"/>
      <c r="AU98" s="27"/>
      <c r="AV98" s="30"/>
      <c r="AW98" s="30"/>
      <c r="AX98" s="27"/>
      <c r="AY98" s="27"/>
      <c r="AZ98" s="27"/>
      <c r="BA98" s="27"/>
      <c r="BB98" s="27"/>
      <c r="BC98" s="27"/>
      <c r="BD98" s="27"/>
      <c r="BE98" s="27"/>
      <c r="BF98" s="14"/>
      <c r="BG98" s="14"/>
      <c r="BH98" s="14"/>
    </row>
    <row r="99" spans="1:60" ht="12.75" x14ac:dyDescent="0.2">
      <c r="B99" s="10">
        <f t="shared" si="26"/>
        <v>5</v>
      </c>
      <c r="D99" s="15">
        <f t="shared" si="25"/>
        <v>0.54166666666666663</v>
      </c>
      <c r="E99" s="44"/>
      <c r="F99" s="44"/>
      <c r="G99" s="44"/>
      <c r="H99" s="55"/>
      <c r="I99" s="55"/>
      <c r="J99" s="37"/>
      <c r="K99" s="37"/>
      <c r="L99" s="37"/>
      <c r="M99" s="37"/>
      <c r="N99" s="37"/>
      <c r="O99" s="55"/>
      <c r="P99" s="55"/>
      <c r="Q99" s="37"/>
      <c r="R99" s="37"/>
      <c r="S99" s="37"/>
      <c r="T99" s="37"/>
      <c r="U99" s="37"/>
      <c r="V99" s="55"/>
      <c r="W99" s="55"/>
      <c r="X99" s="50"/>
      <c r="Y99" s="37"/>
      <c r="Z99" s="37"/>
      <c r="AA99" s="37"/>
      <c r="AB99" s="37"/>
      <c r="AC99" s="55"/>
      <c r="AD99" s="55"/>
      <c r="AE99" s="37"/>
      <c r="AF99" s="37"/>
      <c r="AG99" s="37"/>
      <c r="AH99" s="37"/>
      <c r="AI99" s="37"/>
      <c r="AJ99" s="14"/>
      <c r="AK99" s="14"/>
      <c r="AL99" s="14"/>
      <c r="AM99" s="14"/>
      <c r="AN99" s="14"/>
      <c r="AO99" s="27"/>
      <c r="AP99" s="27"/>
      <c r="AQ99" s="27"/>
      <c r="AR99" s="27"/>
      <c r="AS99" s="27"/>
      <c r="AT99" s="27"/>
      <c r="AU99" s="27"/>
      <c r="AV99" s="30"/>
      <c r="AW99" s="30"/>
      <c r="AX99" s="27"/>
      <c r="AY99" s="27"/>
      <c r="AZ99" s="27"/>
      <c r="BA99" s="27"/>
      <c r="BB99" s="27"/>
      <c r="BC99" s="27"/>
      <c r="BD99" s="27"/>
      <c r="BE99" s="27"/>
      <c r="BF99" s="14"/>
      <c r="BG99" s="14"/>
      <c r="BH99" s="14"/>
    </row>
    <row r="100" spans="1:60" ht="12.75" x14ac:dyDescent="0.2">
      <c r="B100" s="10">
        <f t="shared" si="26"/>
        <v>6</v>
      </c>
      <c r="D100" s="15">
        <f t="shared" si="25"/>
        <v>0.58333333333333337</v>
      </c>
      <c r="E100" s="43"/>
      <c r="F100" s="42"/>
      <c r="G100" s="45"/>
      <c r="H100" s="54"/>
      <c r="I100" s="54"/>
      <c r="J100" s="97" t="s">
        <v>46</v>
      </c>
      <c r="K100" s="97" t="s">
        <v>46</v>
      </c>
      <c r="L100" s="97" t="s">
        <v>46</v>
      </c>
      <c r="M100" s="97" t="s">
        <v>46</v>
      </c>
      <c r="N100" s="97" t="s">
        <v>46</v>
      </c>
      <c r="O100" s="54"/>
      <c r="P100" s="54"/>
      <c r="Q100" s="97" t="s">
        <v>46</v>
      </c>
      <c r="R100" s="138" t="s">
        <v>94</v>
      </c>
      <c r="S100" s="97" t="s">
        <v>46</v>
      </c>
      <c r="T100" s="97" t="s">
        <v>46</v>
      </c>
      <c r="V100" s="54"/>
      <c r="W100" s="54"/>
      <c r="X100" s="48"/>
      <c r="Y100" s="38"/>
      <c r="Z100" s="36"/>
      <c r="AA100" s="38"/>
      <c r="AB100" s="35"/>
      <c r="AC100" s="54"/>
      <c r="AD100" s="54"/>
      <c r="AE100" s="36"/>
      <c r="AF100" s="38"/>
      <c r="AG100" s="36"/>
      <c r="AH100" s="36"/>
      <c r="AI100" s="35"/>
      <c r="AJ100" s="14"/>
      <c r="AK100" s="14"/>
      <c r="AL100" s="14"/>
      <c r="AM100" s="14"/>
      <c r="AN100" s="14"/>
      <c r="AO100" s="27"/>
      <c r="AP100" s="27"/>
      <c r="AQ100" s="27"/>
      <c r="AR100" s="27"/>
      <c r="AS100" s="27"/>
      <c r="AT100" s="27"/>
      <c r="AU100" s="27"/>
      <c r="AV100" s="33"/>
      <c r="AW100" s="32"/>
      <c r="AX100" s="27"/>
      <c r="AY100" s="27"/>
      <c r="AZ100" s="27"/>
      <c r="BA100" s="27"/>
      <c r="BB100" s="27"/>
      <c r="BC100" s="27"/>
      <c r="BD100" s="27"/>
      <c r="BE100" s="27"/>
      <c r="BF100" s="14"/>
      <c r="BG100" s="14"/>
      <c r="BH100" s="14"/>
    </row>
    <row r="101" spans="1:60" ht="12.75" x14ac:dyDescent="0.2">
      <c r="B101" s="10">
        <f t="shared" si="26"/>
        <v>7</v>
      </c>
      <c r="D101" s="15">
        <f t="shared" si="25"/>
        <v>0.625</v>
      </c>
      <c r="E101" s="43"/>
      <c r="F101" s="42"/>
      <c r="G101" s="44"/>
      <c r="H101" s="54"/>
      <c r="I101" s="54"/>
      <c r="J101" s="97" t="s">
        <v>46</v>
      </c>
      <c r="K101" s="97" t="s">
        <v>46</v>
      </c>
      <c r="L101" s="97" t="s">
        <v>46</v>
      </c>
      <c r="M101" s="97" t="s">
        <v>46</v>
      </c>
      <c r="N101" s="97" t="s">
        <v>46</v>
      </c>
      <c r="O101" s="54"/>
      <c r="P101" s="54"/>
      <c r="Q101" s="97" t="s">
        <v>46</v>
      </c>
      <c r="R101" s="139" t="s">
        <v>91</v>
      </c>
      <c r="S101" s="97" t="s">
        <v>46</v>
      </c>
      <c r="T101" s="97" t="s">
        <v>46</v>
      </c>
      <c r="V101" s="54"/>
      <c r="W101" s="54"/>
      <c r="X101" s="48"/>
      <c r="Y101" s="38"/>
      <c r="Z101" s="36"/>
      <c r="AA101" s="38"/>
      <c r="AB101" s="37"/>
      <c r="AC101" s="54"/>
      <c r="AD101" s="54"/>
      <c r="AE101" s="36"/>
      <c r="AF101" s="38"/>
      <c r="AG101" s="36"/>
      <c r="AH101" s="36"/>
      <c r="AI101" s="37"/>
      <c r="AJ101" s="14"/>
      <c r="AK101" s="14"/>
      <c r="AL101" s="14"/>
      <c r="AM101" s="14"/>
      <c r="AN101" s="14"/>
      <c r="AO101" s="27"/>
      <c r="AP101" s="27"/>
      <c r="AQ101" s="27"/>
      <c r="AR101" s="27"/>
      <c r="AS101" s="27"/>
      <c r="AT101" s="27"/>
      <c r="AU101" s="27"/>
      <c r="AV101" s="30"/>
      <c r="AW101" s="32"/>
      <c r="AX101" s="27"/>
      <c r="AY101" s="27"/>
      <c r="AZ101" s="27"/>
      <c r="BA101" s="27"/>
      <c r="BB101" s="27"/>
      <c r="BC101" s="27"/>
      <c r="BD101" s="27"/>
      <c r="BE101" s="27"/>
      <c r="BF101" s="14"/>
      <c r="BG101" s="14"/>
      <c r="BH101" s="14"/>
    </row>
    <row r="102" spans="1:60" ht="12.75" x14ac:dyDescent="0.2">
      <c r="B102" s="10">
        <f t="shared" si="26"/>
        <v>8</v>
      </c>
      <c r="D102" s="15">
        <f t="shared" si="25"/>
        <v>0.66666666666666663</v>
      </c>
      <c r="E102" s="43"/>
      <c r="F102" s="42"/>
      <c r="G102" s="44"/>
      <c r="H102" s="54"/>
      <c r="I102" s="54"/>
      <c r="J102" s="97" t="s">
        <v>46</v>
      </c>
      <c r="K102" s="97" t="s">
        <v>46</v>
      </c>
      <c r="L102" s="97" t="s">
        <v>46</v>
      </c>
      <c r="M102" s="97" t="s">
        <v>46</v>
      </c>
      <c r="N102" s="97" t="s">
        <v>46</v>
      </c>
      <c r="O102" s="54"/>
      <c r="P102" s="54"/>
      <c r="Q102" s="97" t="s">
        <v>46</v>
      </c>
      <c r="R102" s="38"/>
      <c r="S102" s="97" t="s">
        <v>46</v>
      </c>
      <c r="T102" s="97" t="s">
        <v>46</v>
      </c>
      <c r="U102" s="37"/>
      <c r="V102" s="54"/>
      <c r="W102" s="54"/>
      <c r="X102" s="48"/>
      <c r="Y102" s="38"/>
      <c r="Z102" s="36"/>
      <c r="AA102" s="38"/>
      <c r="AB102" s="37"/>
      <c r="AC102" s="54"/>
      <c r="AD102" s="54"/>
      <c r="AE102" s="36"/>
      <c r="AF102" s="38"/>
      <c r="AG102" s="36"/>
      <c r="AH102" s="36"/>
      <c r="AI102" s="37"/>
      <c r="AJ102" s="14"/>
      <c r="AK102" s="14"/>
      <c r="AL102" s="14"/>
      <c r="AM102" s="14"/>
      <c r="AN102" s="14"/>
      <c r="AO102" s="27"/>
      <c r="AP102" s="27"/>
      <c r="AQ102" s="27"/>
      <c r="AR102" s="27"/>
      <c r="AS102" s="27"/>
      <c r="AT102" s="27"/>
      <c r="AU102" s="27"/>
      <c r="AV102" s="30"/>
      <c r="AW102" s="32"/>
      <c r="AX102" s="27"/>
      <c r="AY102" s="27"/>
      <c r="AZ102" s="27"/>
      <c r="BA102" s="27"/>
      <c r="BB102" s="27"/>
      <c r="BC102" s="27"/>
      <c r="BD102" s="27"/>
      <c r="BE102" s="27"/>
      <c r="BF102" s="14"/>
      <c r="BG102" s="14"/>
      <c r="BH102" s="14"/>
    </row>
    <row r="103" spans="1:60" ht="12.75" x14ac:dyDescent="0.2">
      <c r="B103" s="10">
        <f t="shared" si="26"/>
        <v>9</v>
      </c>
      <c r="D103" s="15">
        <f t="shared" si="25"/>
        <v>0.70833333333333337</v>
      </c>
      <c r="E103" s="44"/>
      <c r="F103" s="45"/>
      <c r="G103" s="44"/>
      <c r="H103" s="57"/>
      <c r="I103" s="57"/>
      <c r="J103" s="97" t="s">
        <v>46</v>
      </c>
      <c r="K103" s="97" t="s">
        <v>46</v>
      </c>
      <c r="L103" s="97" t="s">
        <v>46</v>
      </c>
      <c r="M103" s="97" t="s">
        <v>46</v>
      </c>
      <c r="N103" s="97" t="s">
        <v>46</v>
      </c>
      <c r="O103" s="57"/>
      <c r="P103" s="57"/>
      <c r="Q103" s="97" t="s">
        <v>46</v>
      </c>
      <c r="R103" s="37"/>
      <c r="S103" s="97" t="s">
        <v>46</v>
      </c>
      <c r="T103" s="97" t="s">
        <v>46</v>
      </c>
      <c r="U103" s="37"/>
      <c r="V103" s="57"/>
      <c r="W103" s="57"/>
      <c r="X103" s="51"/>
      <c r="Y103" s="37"/>
      <c r="Z103" s="35"/>
      <c r="AA103" s="37"/>
      <c r="AB103" s="37"/>
      <c r="AC103" s="57"/>
      <c r="AD103" s="57"/>
      <c r="AE103" s="35"/>
      <c r="AF103" s="37"/>
      <c r="AG103" s="35"/>
      <c r="AH103" s="35"/>
      <c r="AI103" s="37"/>
      <c r="AJ103" s="14"/>
      <c r="AK103" s="14"/>
      <c r="AL103" s="14"/>
      <c r="AM103" s="14"/>
      <c r="AN103" s="14"/>
      <c r="AO103" s="27"/>
      <c r="AP103" s="27"/>
      <c r="AQ103" s="27"/>
      <c r="AR103" s="27"/>
      <c r="AS103" s="27"/>
      <c r="AT103" s="27"/>
      <c r="AU103" s="27"/>
      <c r="AV103" s="30"/>
      <c r="AW103" s="33"/>
      <c r="AX103" s="27"/>
      <c r="AY103" s="27"/>
      <c r="AZ103" s="27"/>
      <c r="BA103" s="27"/>
      <c r="BB103" s="27"/>
      <c r="BC103" s="27"/>
      <c r="BD103" s="27"/>
      <c r="BE103" s="27"/>
      <c r="BF103" s="14"/>
      <c r="BG103" s="14"/>
      <c r="BH103" s="14"/>
    </row>
    <row r="104" spans="1:60" ht="12.75" x14ac:dyDescent="0.2">
      <c r="B104" s="10">
        <f t="shared" si="26"/>
        <v>10</v>
      </c>
      <c r="D104" s="15">
        <f t="shared" si="25"/>
        <v>0.75</v>
      </c>
      <c r="E104" s="44"/>
      <c r="F104" s="44"/>
      <c r="G104" s="44"/>
      <c r="H104" s="55"/>
      <c r="I104" s="55"/>
      <c r="J104" s="37"/>
      <c r="K104" s="37"/>
      <c r="L104" s="37"/>
      <c r="M104" s="37"/>
      <c r="N104" s="37"/>
      <c r="O104" s="55"/>
      <c r="P104" s="55"/>
      <c r="Q104" s="37"/>
      <c r="R104" s="37"/>
      <c r="S104" s="37"/>
      <c r="T104" s="37"/>
      <c r="U104" s="37"/>
      <c r="V104" s="55"/>
      <c r="W104" s="55"/>
      <c r="X104" s="50"/>
      <c r="Y104" s="37"/>
      <c r="Z104" s="37"/>
      <c r="AA104" s="37"/>
      <c r="AB104" s="37"/>
      <c r="AC104" s="55"/>
      <c r="AD104" s="55"/>
      <c r="AE104" s="37"/>
      <c r="AF104" s="37"/>
      <c r="AG104" s="37"/>
      <c r="AH104" s="37"/>
      <c r="AI104" s="37"/>
      <c r="AJ104" s="14"/>
      <c r="AK104" s="14"/>
      <c r="AL104" s="14"/>
      <c r="AM104" s="14"/>
      <c r="AN104" s="14"/>
      <c r="AO104" s="27"/>
      <c r="AP104" s="27"/>
      <c r="AQ104" s="27"/>
      <c r="AR104" s="27"/>
      <c r="AS104" s="27"/>
      <c r="AT104" s="27"/>
      <c r="AU104" s="27"/>
      <c r="AV104" s="30"/>
      <c r="AW104" s="30"/>
      <c r="AX104" s="27"/>
      <c r="AY104" s="27"/>
      <c r="AZ104" s="27"/>
      <c r="BA104" s="27"/>
      <c r="BB104" s="27"/>
      <c r="BC104" s="27"/>
      <c r="BD104" s="27"/>
      <c r="BE104" s="27"/>
      <c r="BF104" s="14"/>
      <c r="BG104" s="14"/>
      <c r="BH104" s="14"/>
    </row>
    <row r="105" spans="1:60" ht="12.75" x14ac:dyDescent="0.2">
      <c r="B105" s="10">
        <f t="shared" si="26"/>
        <v>11</v>
      </c>
      <c r="D105" s="15">
        <f t="shared" si="25"/>
        <v>0.79166666666666663</v>
      </c>
      <c r="E105" s="44"/>
      <c r="F105" s="44"/>
      <c r="G105" s="44"/>
      <c r="H105" s="55"/>
      <c r="I105" s="55"/>
      <c r="J105" s="37"/>
      <c r="K105" s="37"/>
      <c r="L105" s="37"/>
      <c r="M105" s="37"/>
      <c r="N105" s="37"/>
      <c r="O105" s="55"/>
      <c r="P105" s="55"/>
      <c r="Q105" s="37"/>
      <c r="R105" s="37"/>
      <c r="S105" s="37"/>
      <c r="T105" s="37"/>
      <c r="U105" s="37"/>
      <c r="V105" s="55"/>
      <c r="W105" s="55"/>
      <c r="X105" s="50"/>
      <c r="Y105" s="37"/>
      <c r="Z105" s="37"/>
      <c r="AA105" s="37"/>
      <c r="AB105" s="37"/>
      <c r="AC105" s="55"/>
      <c r="AD105" s="55"/>
      <c r="AE105" s="37"/>
      <c r="AF105" s="37"/>
      <c r="AG105" s="37"/>
      <c r="AH105" s="37"/>
      <c r="AI105" s="37"/>
      <c r="AJ105" s="14"/>
      <c r="AK105" s="14"/>
      <c r="AL105" s="14"/>
      <c r="AM105" s="14"/>
      <c r="AN105" s="14"/>
      <c r="AO105" s="27"/>
      <c r="AP105" s="27"/>
      <c r="AQ105" s="27"/>
      <c r="AR105" s="27"/>
      <c r="AS105" s="27"/>
      <c r="AT105" s="27"/>
      <c r="AU105" s="27"/>
      <c r="AV105" s="30"/>
      <c r="AW105" s="30"/>
      <c r="AX105" s="27"/>
      <c r="AY105" s="27"/>
      <c r="AZ105" s="27"/>
      <c r="BA105" s="27"/>
      <c r="BB105" s="27"/>
      <c r="BC105" s="27"/>
      <c r="BD105" s="27"/>
      <c r="BE105" s="27"/>
      <c r="BF105" s="14"/>
      <c r="BG105" s="14"/>
      <c r="BH105" s="14"/>
    </row>
    <row r="106" spans="1:60" ht="12.75" x14ac:dyDescent="0.2"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14"/>
      <c r="S106" s="14"/>
      <c r="T106" s="14"/>
    </row>
    <row r="107" spans="1:60" ht="12.75" x14ac:dyDescent="0.2">
      <c r="A107" s="14"/>
      <c r="B107" s="14"/>
      <c r="C107" s="14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14"/>
      <c r="S107" s="14"/>
      <c r="T107" s="14"/>
    </row>
    <row r="108" spans="1:60" ht="12.75" x14ac:dyDescent="0.2">
      <c r="A108" s="14"/>
      <c r="B108" s="14"/>
      <c r="C108" s="14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14"/>
      <c r="S108" s="14"/>
      <c r="T108" s="14"/>
    </row>
    <row r="109" spans="1:60" ht="12.75" x14ac:dyDescent="0.2">
      <c r="A109" s="14"/>
      <c r="B109" s="14"/>
      <c r="C109" s="14"/>
      <c r="D109" s="58"/>
      <c r="E109" s="59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60"/>
      <c r="AL109" s="60"/>
      <c r="AM109" s="60"/>
      <c r="AN109" s="60"/>
    </row>
    <row r="110" spans="1:60" ht="12.75" x14ac:dyDescent="0.2">
      <c r="A110" s="14"/>
      <c r="B110" s="14"/>
      <c r="C110" s="14"/>
      <c r="D110" s="62"/>
      <c r="E110" s="63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1"/>
      <c r="AN110" s="61"/>
      <c r="AO110" s="61"/>
      <c r="AP110" s="61"/>
      <c r="AQ110" s="61"/>
    </row>
    <row r="111" spans="1:60" ht="12.75" x14ac:dyDescent="0.2">
      <c r="A111" s="14"/>
      <c r="B111" s="14"/>
      <c r="C111" s="14"/>
      <c r="D111" s="16" t="s">
        <v>89</v>
      </c>
      <c r="E111" s="19" t="s">
        <v>103</v>
      </c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62" t="s">
        <v>36</v>
      </c>
      <c r="X111" s="62"/>
      <c r="Y111" s="62"/>
      <c r="Z111" s="62"/>
      <c r="AA111" s="62"/>
      <c r="AB111" s="62"/>
      <c r="AC111" s="62"/>
      <c r="AD111" s="62"/>
      <c r="AE111" s="62"/>
      <c r="AF111" s="62" t="s">
        <v>37</v>
      </c>
      <c r="AG111" s="16"/>
      <c r="AH111" s="16"/>
      <c r="AI111" s="16"/>
      <c r="AJ111" s="16"/>
      <c r="AK111" s="16"/>
      <c r="AL111" s="16"/>
      <c r="AM111" s="145">
        <v>3</v>
      </c>
      <c r="AN111" s="145">
        <v>16</v>
      </c>
      <c r="AO111" s="145"/>
      <c r="AP111" s="145">
        <v>12</v>
      </c>
      <c r="AQ111" s="145"/>
      <c r="AR111" s="145"/>
      <c r="AS111" s="16"/>
      <c r="AT111" s="16"/>
    </row>
    <row r="112" spans="1:60" ht="12.75" x14ac:dyDescent="0.2">
      <c r="A112" s="14"/>
      <c r="B112" s="14"/>
      <c r="C112" s="14"/>
      <c r="D112" s="16" t="s">
        <v>87</v>
      </c>
      <c r="E112" t="s">
        <v>104</v>
      </c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62" t="s">
        <v>38</v>
      </c>
      <c r="X112" s="62"/>
      <c r="Y112" s="62"/>
      <c r="Z112" s="62"/>
      <c r="AA112" s="62"/>
      <c r="AB112" s="62"/>
      <c r="AC112" s="62"/>
      <c r="AD112" s="62"/>
      <c r="AE112" s="62"/>
      <c r="AF112" s="62" t="s">
        <v>39</v>
      </c>
      <c r="AG112" s="62"/>
      <c r="AH112" s="16"/>
      <c r="AI112" s="16"/>
      <c r="AJ112" s="16"/>
      <c r="AK112" s="16"/>
      <c r="AL112" s="16"/>
      <c r="AM112" s="145">
        <v>3</v>
      </c>
      <c r="AN112" s="145">
        <v>27</v>
      </c>
      <c r="AO112" s="145"/>
      <c r="AP112" s="145">
        <v>12</v>
      </c>
      <c r="AQ112" s="145"/>
      <c r="AR112" s="145"/>
      <c r="AS112" s="16"/>
      <c r="AT112" s="16"/>
    </row>
    <row r="113" spans="1:46" ht="12.75" x14ac:dyDescent="0.2">
      <c r="A113" s="14"/>
      <c r="B113" s="14"/>
      <c r="C113" s="14"/>
      <c r="D113" s="16" t="s">
        <v>94</v>
      </c>
      <c r="E113" s="19" t="s">
        <v>105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62" t="s">
        <v>106</v>
      </c>
      <c r="X113" s="62"/>
      <c r="Y113" s="62"/>
      <c r="Z113" s="62"/>
      <c r="AA113" s="62"/>
      <c r="AB113" s="62"/>
      <c r="AC113" s="62"/>
      <c r="AD113" s="62"/>
      <c r="AE113" s="62"/>
      <c r="AF113" s="62" t="s">
        <v>40</v>
      </c>
      <c r="AG113" s="16"/>
      <c r="AH113" s="16"/>
      <c r="AI113" s="16"/>
      <c r="AJ113" s="16"/>
      <c r="AK113" s="16"/>
      <c r="AL113" s="16"/>
      <c r="AM113" s="145">
        <v>3</v>
      </c>
      <c r="AN113" s="145">
        <v>10</v>
      </c>
      <c r="AO113" s="145">
        <v>10</v>
      </c>
      <c r="AP113" s="145">
        <v>16</v>
      </c>
      <c r="AQ113" s="145"/>
      <c r="AR113" s="145"/>
      <c r="AS113" s="16"/>
      <c r="AT113" s="16"/>
    </row>
    <row r="114" spans="1:46" ht="12.75" x14ac:dyDescent="0.2">
      <c r="A114" s="14"/>
      <c r="B114" s="14"/>
      <c r="C114" s="14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62" t="s">
        <v>107</v>
      </c>
      <c r="X114" s="62"/>
      <c r="Y114" s="62"/>
      <c r="Z114" s="62"/>
      <c r="AA114" s="62"/>
      <c r="AB114" s="62"/>
      <c r="AC114" s="62"/>
      <c r="AD114" s="62"/>
      <c r="AE114" s="62"/>
      <c r="AF114" s="62" t="s">
        <v>108</v>
      </c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</row>
    <row r="115" spans="1:46" ht="12.75" x14ac:dyDescent="0.2">
      <c r="A115" s="14"/>
      <c r="B115" s="14"/>
      <c r="C115" s="14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</row>
    <row r="116" spans="1:46" ht="12.75" x14ac:dyDescent="0.2">
      <c r="A116" s="14"/>
      <c r="B116" s="14"/>
      <c r="C116" s="14"/>
      <c r="D116" s="16" t="s">
        <v>59</v>
      </c>
      <c r="E116" t="s">
        <v>109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62" t="s">
        <v>107</v>
      </c>
      <c r="X116" s="62"/>
      <c r="Y116" s="62"/>
      <c r="Z116" s="62"/>
      <c r="AA116" s="62"/>
      <c r="AB116" s="62"/>
      <c r="AC116" s="62"/>
      <c r="AD116" s="62"/>
      <c r="AE116" s="62"/>
      <c r="AF116" s="62" t="s">
        <v>108</v>
      </c>
      <c r="AG116" s="62"/>
      <c r="AH116" s="62"/>
      <c r="AI116" s="62"/>
      <c r="AJ116" s="62"/>
      <c r="AK116" s="16"/>
      <c r="AL116" s="16"/>
      <c r="AM116" s="145">
        <v>3</v>
      </c>
      <c r="AN116" s="145">
        <v>12</v>
      </c>
      <c r="AO116" s="145"/>
      <c r="AP116" s="145">
        <v>14</v>
      </c>
      <c r="AQ116" s="145">
        <v>10</v>
      </c>
      <c r="AR116" s="145"/>
      <c r="AS116" s="16"/>
      <c r="AT116" s="16"/>
    </row>
    <row r="117" spans="1:46" ht="12.75" x14ac:dyDescent="0.2">
      <c r="A117" s="14"/>
      <c r="B117" s="14"/>
      <c r="C117" s="14"/>
      <c r="D117" s="16" t="s">
        <v>110</v>
      </c>
      <c r="E117" t="s">
        <v>111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62" t="s">
        <v>112</v>
      </c>
      <c r="X117" s="62"/>
      <c r="Y117" s="62"/>
      <c r="Z117" s="62"/>
      <c r="AA117" s="62"/>
      <c r="AB117" s="62"/>
      <c r="AC117" s="62"/>
      <c r="AD117" s="62"/>
      <c r="AE117" s="62"/>
      <c r="AF117" s="62" t="s">
        <v>113</v>
      </c>
      <c r="AG117" s="62"/>
      <c r="AH117" s="62"/>
      <c r="AI117" s="62"/>
      <c r="AJ117" s="62"/>
      <c r="AK117" s="16"/>
      <c r="AL117" s="16"/>
      <c r="AM117" s="145">
        <v>6</v>
      </c>
      <c r="AN117" s="145">
        <v>44</v>
      </c>
      <c r="AO117" s="145"/>
      <c r="AP117" s="145"/>
      <c r="AQ117" s="145"/>
      <c r="AR117" s="145"/>
      <c r="AS117" s="16"/>
      <c r="AT117" s="16"/>
    </row>
    <row r="118" spans="1:46" ht="12.75" x14ac:dyDescent="0.2">
      <c r="A118" s="14"/>
      <c r="B118" s="14"/>
      <c r="C118" s="14"/>
      <c r="D118" s="16"/>
      <c r="E118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45"/>
      <c r="AN118" s="145"/>
      <c r="AO118" s="145"/>
      <c r="AP118" s="145"/>
      <c r="AQ118" s="145"/>
      <c r="AR118" s="145"/>
      <c r="AS118" s="16"/>
      <c r="AT118" s="16"/>
    </row>
    <row r="119" spans="1:46" ht="12.75" x14ac:dyDescent="0.2">
      <c r="A119" s="14"/>
      <c r="B119" s="14"/>
      <c r="C119" s="14"/>
      <c r="D119" s="16"/>
      <c r="E119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45"/>
      <c r="AN119" s="145"/>
      <c r="AO119" s="145"/>
      <c r="AP119" s="145"/>
      <c r="AQ119" s="145"/>
      <c r="AR119" s="145"/>
      <c r="AS119" s="16"/>
      <c r="AT119" s="16"/>
    </row>
    <row r="120" spans="1:46" ht="12.75" x14ac:dyDescent="0.2">
      <c r="D120" s="16" t="s">
        <v>60</v>
      </c>
      <c r="E120" s="19" t="s">
        <v>114</v>
      </c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62" t="s">
        <v>115</v>
      </c>
      <c r="X120" s="62"/>
      <c r="Y120" s="62"/>
      <c r="Z120" s="62"/>
      <c r="AA120" s="62"/>
      <c r="AB120" s="62"/>
      <c r="AC120" s="62" t="s">
        <v>116</v>
      </c>
      <c r="AD120" s="62"/>
      <c r="AE120" s="62"/>
      <c r="AF120" s="62" t="s">
        <v>117</v>
      </c>
      <c r="AG120" s="62"/>
      <c r="AH120" s="62"/>
      <c r="AI120" s="62"/>
      <c r="AJ120" s="16"/>
      <c r="AK120" s="16"/>
      <c r="AL120" s="16"/>
      <c r="AM120" s="145">
        <v>3</v>
      </c>
      <c r="AN120" s="145">
        <v>10</v>
      </c>
      <c r="AO120" s="145">
        <v>6</v>
      </c>
      <c r="AP120" s="145">
        <v>10</v>
      </c>
      <c r="AQ120" s="145">
        <v>10</v>
      </c>
      <c r="AR120" s="145"/>
      <c r="AS120" s="16"/>
      <c r="AT120" s="16"/>
    </row>
    <row r="121" spans="1:46" ht="12.75" x14ac:dyDescent="0.2"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62" t="s">
        <v>118</v>
      </c>
      <c r="X121" s="62"/>
      <c r="Y121" s="62"/>
      <c r="Z121" s="62"/>
      <c r="AA121" s="62"/>
      <c r="AB121" s="62"/>
      <c r="AC121" s="62" t="s">
        <v>119</v>
      </c>
      <c r="AD121" s="62"/>
      <c r="AE121" s="62"/>
      <c r="AF121" s="62" t="s">
        <v>120</v>
      </c>
      <c r="AG121" s="62"/>
      <c r="AH121" s="62"/>
      <c r="AI121" s="62"/>
      <c r="AJ121" s="16"/>
      <c r="AK121" s="16"/>
      <c r="AL121" s="16"/>
      <c r="AM121" s="145">
        <v>3</v>
      </c>
      <c r="AN121" s="145">
        <v>10</v>
      </c>
      <c r="AO121" s="145"/>
      <c r="AP121" s="145">
        <v>10</v>
      </c>
      <c r="AQ121" s="145">
        <v>10</v>
      </c>
      <c r="AR121" s="145">
        <v>45</v>
      </c>
      <c r="AS121" s="16"/>
      <c r="AT121" s="16"/>
    </row>
    <row r="122" spans="1:46" ht="12.75" x14ac:dyDescent="0.2">
      <c r="D122" s="16" t="s">
        <v>100</v>
      </c>
      <c r="E122" s="19" t="s">
        <v>121</v>
      </c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62" t="s">
        <v>122</v>
      </c>
      <c r="X122" s="62"/>
      <c r="Y122" s="62"/>
      <c r="Z122" s="62"/>
      <c r="AA122" s="62"/>
      <c r="AB122" s="62"/>
      <c r="AC122" s="62"/>
      <c r="AD122" s="62"/>
      <c r="AE122" s="62"/>
      <c r="AF122" s="62" t="s">
        <v>123</v>
      </c>
      <c r="AG122" s="62"/>
      <c r="AH122" s="62"/>
      <c r="AI122" s="62"/>
      <c r="AJ122" s="16"/>
      <c r="AK122" s="16"/>
      <c r="AL122" s="16"/>
      <c r="AM122" s="145">
        <v>3</v>
      </c>
      <c r="AN122" s="145">
        <v>12</v>
      </c>
      <c r="AO122" s="145"/>
      <c r="AP122" s="145">
        <v>14</v>
      </c>
      <c r="AQ122" s="145">
        <v>10</v>
      </c>
      <c r="AR122" s="145"/>
      <c r="AS122" s="16"/>
      <c r="AT122" s="16"/>
    </row>
    <row r="123" spans="1:46" ht="12.75" x14ac:dyDescent="0.2">
      <c r="D123" s="16" t="s">
        <v>124</v>
      </c>
      <c r="E123" t="s">
        <v>125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62" t="s">
        <v>126</v>
      </c>
      <c r="X123" s="62"/>
      <c r="Y123" s="62"/>
      <c r="Z123" s="62"/>
      <c r="AA123" s="62"/>
      <c r="AB123" s="62"/>
      <c r="AC123" s="62"/>
      <c r="AD123" s="62"/>
      <c r="AE123" s="62"/>
      <c r="AF123" s="62" t="s">
        <v>127</v>
      </c>
      <c r="AG123" s="62"/>
      <c r="AH123" s="16"/>
      <c r="AI123" s="16"/>
      <c r="AJ123" s="16"/>
      <c r="AK123" s="16"/>
      <c r="AL123" s="16"/>
      <c r="AM123" s="145">
        <v>3</v>
      </c>
      <c r="AN123" s="145">
        <v>10</v>
      </c>
      <c r="AO123" s="145"/>
      <c r="AP123" s="145">
        <v>10</v>
      </c>
      <c r="AQ123" s="145">
        <v>30</v>
      </c>
      <c r="AR123" s="145"/>
      <c r="AS123" s="16"/>
      <c r="AT123" s="16"/>
    </row>
    <row r="124" spans="1:46" ht="12.75" x14ac:dyDescent="0.2">
      <c r="D124" s="16" t="s">
        <v>128</v>
      </c>
      <c r="E124" t="s">
        <v>129</v>
      </c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62"/>
      <c r="AH124" s="62"/>
      <c r="AI124" s="62"/>
      <c r="AJ124" s="62"/>
      <c r="AK124" s="16"/>
      <c r="AL124" s="16"/>
      <c r="AM124" s="145">
        <v>3</v>
      </c>
      <c r="AN124" s="145">
        <v>8</v>
      </c>
      <c r="AO124" s="145"/>
      <c r="AP124" s="145">
        <v>10</v>
      </c>
      <c r="AQ124" s="145">
        <v>30</v>
      </c>
      <c r="AR124" s="145"/>
      <c r="AS124" s="16"/>
      <c r="AT124" s="16"/>
    </row>
    <row r="125" spans="1:46" ht="12.75" x14ac:dyDescent="0.2">
      <c r="D125" s="16" t="s">
        <v>130</v>
      </c>
      <c r="E125" t="s">
        <v>131</v>
      </c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62" t="s">
        <v>132</v>
      </c>
      <c r="X125" s="62"/>
      <c r="Y125" s="62"/>
      <c r="Z125" s="62"/>
      <c r="AA125" s="62"/>
      <c r="AB125" s="62"/>
      <c r="AC125" s="62"/>
      <c r="AD125" s="62"/>
      <c r="AE125" s="62"/>
      <c r="AF125" s="62" t="s">
        <v>133</v>
      </c>
      <c r="AG125" s="16"/>
      <c r="AH125" s="16"/>
      <c r="AI125" s="16"/>
      <c r="AJ125" s="16"/>
      <c r="AK125" s="16"/>
      <c r="AL125" s="16"/>
      <c r="AM125" s="145">
        <v>3</v>
      </c>
      <c r="AN125" s="145"/>
      <c r="AO125" s="145"/>
      <c r="AP125" s="145"/>
      <c r="AQ125" s="145"/>
      <c r="AR125" s="145">
        <v>60</v>
      </c>
      <c r="AS125" s="16"/>
      <c r="AT125" s="16"/>
    </row>
    <row r="126" spans="1:46" x14ac:dyDescent="0.2"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</row>
  </sheetData>
  <mergeCells count="1">
    <mergeCell ref="E10:G10"/>
  </mergeCells>
  <phoneticPr fontId="1" type="noConversion"/>
  <pageMargins left="0.51" right="0.41" top="0.28000000000000003" bottom="0.45" header="0.27" footer="0.49212598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7"/>
  <sheetViews>
    <sheetView workbookViewId="0">
      <selection activeCell="E3" sqref="E3"/>
    </sheetView>
  </sheetViews>
  <sheetFormatPr baseColWidth="10" defaultRowHeight="12.75" x14ac:dyDescent="0.2"/>
  <cols>
    <col min="4" max="4" width="20.28515625" customWidth="1"/>
    <col min="7" max="26" width="6.7109375" customWidth="1"/>
  </cols>
  <sheetData>
    <row r="1" spans="1:19" x14ac:dyDescent="0.2">
      <c r="C1" t="s">
        <v>0</v>
      </c>
      <c r="D1" s="9">
        <v>2019</v>
      </c>
      <c r="E1">
        <v>2020</v>
      </c>
      <c r="H1">
        <v>1</v>
      </c>
      <c r="I1">
        <f t="shared" ref="I1:N1" si="0">H1+1</f>
        <v>2</v>
      </c>
      <c r="J1">
        <f t="shared" si="0"/>
        <v>3</v>
      </c>
      <c r="K1">
        <f t="shared" si="0"/>
        <v>4</v>
      </c>
      <c r="L1">
        <f t="shared" si="0"/>
        <v>5</v>
      </c>
      <c r="M1">
        <f t="shared" si="0"/>
        <v>6</v>
      </c>
      <c r="N1">
        <f t="shared" si="0"/>
        <v>7</v>
      </c>
    </row>
    <row r="2" spans="1:19" x14ac:dyDescent="0.2">
      <c r="G2" s="2" t="s">
        <v>14</v>
      </c>
      <c r="H2" t="s">
        <v>4</v>
      </c>
      <c r="I2" t="s">
        <v>5</v>
      </c>
      <c r="J2" t="s">
        <v>6</v>
      </c>
      <c r="K2" t="s">
        <v>7</v>
      </c>
      <c r="L2" t="s">
        <v>8</v>
      </c>
      <c r="M2" t="s">
        <v>9</v>
      </c>
      <c r="N2" t="s">
        <v>10</v>
      </c>
    </row>
    <row r="3" spans="1:19" x14ac:dyDescent="0.2">
      <c r="A3" t="s">
        <v>16</v>
      </c>
      <c r="B3" t="s">
        <v>0</v>
      </c>
      <c r="C3" t="s">
        <v>31</v>
      </c>
      <c r="D3" s="26" t="s">
        <v>30</v>
      </c>
      <c r="E3" t="s">
        <v>2</v>
      </c>
    </row>
    <row r="4" spans="1:19" x14ac:dyDescent="0.2">
      <c r="B4">
        <f>D1</f>
        <v>2019</v>
      </c>
      <c r="C4" s="9">
        <v>1</v>
      </c>
      <c r="D4" s="1"/>
      <c r="E4">
        <f>DAY(D4)</f>
        <v>0</v>
      </c>
      <c r="H4">
        <v>1</v>
      </c>
      <c r="I4">
        <v>2</v>
      </c>
      <c r="J4">
        <v>3</v>
      </c>
      <c r="K4">
        <v>4</v>
      </c>
      <c r="L4">
        <v>5</v>
      </c>
      <c r="M4">
        <v>6</v>
      </c>
      <c r="N4">
        <v>7</v>
      </c>
      <c r="O4">
        <v>8</v>
      </c>
      <c r="P4">
        <v>9</v>
      </c>
      <c r="Q4">
        <v>10</v>
      </c>
      <c r="R4">
        <v>11</v>
      </c>
      <c r="S4">
        <v>12</v>
      </c>
    </row>
    <row r="5" spans="1:19" x14ac:dyDescent="0.2">
      <c r="B5">
        <f>B4</f>
        <v>2019</v>
      </c>
      <c r="C5">
        <f>C4+1</f>
        <v>2</v>
      </c>
      <c r="D5" s="1">
        <f>DATE(B6,C5,1)-1</f>
        <v>43496</v>
      </c>
      <c r="E5">
        <f t="shared" ref="E5:E27" si="1">DAY(D5)</f>
        <v>31</v>
      </c>
      <c r="G5" s="2" t="s">
        <v>1</v>
      </c>
      <c r="H5" t="s">
        <v>18</v>
      </c>
      <c r="I5" t="s">
        <v>19</v>
      </c>
      <c r="J5" t="s">
        <v>20</v>
      </c>
      <c r="K5" t="s">
        <v>29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</row>
    <row r="6" spans="1:19" x14ac:dyDescent="0.2">
      <c r="B6">
        <f t="shared" ref="B6:B27" si="2">B5</f>
        <v>2019</v>
      </c>
      <c r="C6">
        <f t="shared" ref="C6:C14" si="3">C5+1</f>
        <v>3</v>
      </c>
      <c r="D6" s="1">
        <f t="shared" ref="D6:D26" si="4">DATE(B7,C6,1)-1</f>
        <v>43524</v>
      </c>
      <c r="E6">
        <f t="shared" si="1"/>
        <v>28</v>
      </c>
    </row>
    <row r="7" spans="1:19" x14ac:dyDescent="0.2">
      <c r="B7">
        <f t="shared" si="2"/>
        <v>2019</v>
      </c>
      <c r="C7">
        <f t="shared" si="3"/>
        <v>4</v>
      </c>
      <c r="D7" s="1">
        <f t="shared" si="4"/>
        <v>43555</v>
      </c>
      <c r="E7">
        <f t="shared" si="1"/>
        <v>31</v>
      </c>
    </row>
    <row r="8" spans="1:19" x14ac:dyDescent="0.2">
      <c r="B8">
        <f t="shared" si="2"/>
        <v>2019</v>
      </c>
      <c r="C8">
        <f t="shared" si="3"/>
        <v>5</v>
      </c>
      <c r="D8" s="1">
        <f t="shared" si="4"/>
        <v>43585</v>
      </c>
      <c r="E8">
        <f t="shared" si="1"/>
        <v>30</v>
      </c>
    </row>
    <row r="9" spans="1:19" x14ac:dyDescent="0.2">
      <c r="B9">
        <f t="shared" si="2"/>
        <v>2019</v>
      </c>
      <c r="C9">
        <f t="shared" si="3"/>
        <v>6</v>
      </c>
      <c r="D9" s="1">
        <f t="shared" si="4"/>
        <v>43616</v>
      </c>
      <c r="E9">
        <f t="shared" si="1"/>
        <v>31</v>
      </c>
    </row>
    <row r="10" spans="1:19" x14ac:dyDescent="0.2">
      <c r="B10">
        <f t="shared" si="2"/>
        <v>2019</v>
      </c>
      <c r="C10">
        <f t="shared" si="3"/>
        <v>7</v>
      </c>
      <c r="D10" s="1">
        <f t="shared" si="4"/>
        <v>43646</v>
      </c>
      <c r="E10">
        <f t="shared" si="1"/>
        <v>30</v>
      </c>
    </row>
    <row r="11" spans="1:19" x14ac:dyDescent="0.2">
      <c r="B11">
        <f t="shared" si="2"/>
        <v>2019</v>
      </c>
      <c r="C11">
        <f t="shared" si="3"/>
        <v>8</v>
      </c>
      <c r="D11" s="1">
        <f t="shared" si="4"/>
        <v>43677</v>
      </c>
      <c r="E11">
        <f t="shared" si="1"/>
        <v>31</v>
      </c>
    </row>
    <row r="12" spans="1:19" x14ac:dyDescent="0.2">
      <c r="A12" s="6">
        <f>8</f>
        <v>8</v>
      </c>
      <c r="B12" s="6">
        <f t="shared" si="2"/>
        <v>2019</v>
      </c>
      <c r="C12" s="6">
        <f t="shared" si="3"/>
        <v>9</v>
      </c>
      <c r="D12" s="8">
        <f t="shared" si="4"/>
        <v>43708</v>
      </c>
      <c r="E12">
        <f t="shared" si="1"/>
        <v>31</v>
      </c>
    </row>
    <row r="13" spans="1:19" x14ac:dyDescent="0.2">
      <c r="A13" s="6">
        <f>A12+1</f>
        <v>9</v>
      </c>
      <c r="B13" s="7">
        <f>B12</f>
        <v>2019</v>
      </c>
      <c r="C13" s="7">
        <f>C12+1</f>
        <v>10</v>
      </c>
      <c r="D13" s="8">
        <f t="shared" si="4"/>
        <v>43738</v>
      </c>
      <c r="E13">
        <f t="shared" si="1"/>
        <v>30</v>
      </c>
    </row>
    <row r="14" spans="1:19" x14ac:dyDescent="0.2">
      <c r="A14" s="6">
        <f>A13+1</f>
        <v>10</v>
      </c>
      <c r="B14" s="7">
        <f t="shared" si="2"/>
        <v>2019</v>
      </c>
      <c r="C14" s="7">
        <f t="shared" si="3"/>
        <v>11</v>
      </c>
      <c r="D14" s="8">
        <f t="shared" si="4"/>
        <v>43769</v>
      </c>
      <c r="E14">
        <f t="shared" si="1"/>
        <v>31</v>
      </c>
    </row>
    <row r="15" spans="1:19" x14ac:dyDescent="0.2">
      <c r="A15" s="6">
        <f>A14+1</f>
        <v>11</v>
      </c>
      <c r="B15" s="7">
        <f t="shared" si="2"/>
        <v>2019</v>
      </c>
      <c r="C15" s="7">
        <f>C14+1</f>
        <v>12</v>
      </c>
      <c r="D15" s="8">
        <f t="shared" si="4"/>
        <v>43799</v>
      </c>
      <c r="E15">
        <f t="shared" si="1"/>
        <v>30</v>
      </c>
    </row>
    <row r="16" spans="1:19" x14ac:dyDescent="0.2">
      <c r="A16" s="6">
        <f>A15+1</f>
        <v>12</v>
      </c>
      <c r="B16" s="7">
        <f>B15</f>
        <v>2019</v>
      </c>
      <c r="C16" s="7">
        <f>IF(C15=12,1,C15)</f>
        <v>1</v>
      </c>
      <c r="D16" s="8">
        <f t="shared" si="4"/>
        <v>43830</v>
      </c>
      <c r="E16">
        <f t="shared" si="1"/>
        <v>31</v>
      </c>
    </row>
    <row r="17" spans="1:5" x14ac:dyDescent="0.2">
      <c r="A17" s="6">
        <v>1</v>
      </c>
      <c r="B17" s="7">
        <f>B16+1</f>
        <v>2020</v>
      </c>
      <c r="C17" s="7">
        <f>C16+1</f>
        <v>2</v>
      </c>
      <c r="D17" s="8">
        <f>DATE(B18,C17,1)-1</f>
        <v>43861</v>
      </c>
      <c r="E17">
        <f t="shared" si="1"/>
        <v>31</v>
      </c>
    </row>
    <row r="18" spans="1:5" x14ac:dyDescent="0.2">
      <c r="A18" s="6">
        <f t="shared" ref="A18:A27" si="5">A17+1</f>
        <v>2</v>
      </c>
      <c r="B18" s="7">
        <f t="shared" si="2"/>
        <v>2020</v>
      </c>
      <c r="C18" s="7">
        <f t="shared" ref="C18:C26" si="6">C17+1</f>
        <v>3</v>
      </c>
      <c r="D18" s="8">
        <f t="shared" si="4"/>
        <v>43890</v>
      </c>
      <c r="E18">
        <f t="shared" si="1"/>
        <v>29</v>
      </c>
    </row>
    <row r="19" spans="1:5" x14ac:dyDescent="0.2">
      <c r="A19" s="6">
        <f t="shared" si="5"/>
        <v>3</v>
      </c>
      <c r="B19" s="7">
        <f t="shared" si="2"/>
        <v>2020</v>
      </c>
      <c r="C19" s="7">
        <f t="shared" si="6"/>
        <v>4</v>
      </c>
      <c r="D19" s="8">
        <f t="shared" si="4"/>
        <v>43921</v>
      </c>
      <c r="E19">
        <f t="shared" si="1"/>
        <v>31</v>
      </c>
    </row>
    <row r="20" spans="1:5" x14ac:dyDescent="0.2">
      <c r="A20" s="6">
        <f t="shared" si="5"/>
        <v>4</v>
      </c>
      <c r="B20" s="7">
        <f t="shared" si="2"/>
        <v>2020</v>
      </c>
      <c r="C20" s="7">
        <f t="shared" si="6"/>
        <v>5</v>
      </c>
      <c r="D20" s="8">
        <f t="shared" si="4"/>
        <v>43951</v>
      </c>
      <c r="E20">
        <f t="shared" si="1"/>
        <v>30</v>
      </c>
    </row>
    <row r="21" spans="1:5" x14ac:dyDescent="0.2">
      <c r="A21" s="6">
        <f t="shared" si="5"/>
        <v>5</v>
      </c>
      <c r="B21" s="7">
        <f t="shared" si="2"/>
        <v>2020</v>
      </c>
      <c r="C21" s="7">
        <f t="shared" si="6"/>
        <v>6</v>
      </c>
      <c r="D21" s="8">
        <f t="shared" si="4"/>
        <v>43982</v>
      </c>
      <c r="E21">
        <f t="shared" si="1"/>
        <v>31</v>
      </c>
    </row>
    <row r="22" spans="1:5" x14ac:dyDescent="0.2">
      <c r="A22" s="6">
        <f t="shared" si="5"/>
        <v>6</v>
      </c>
      <c r="B22" s="7">
        <f t="shared" si="2"/>
        <v>2020</v>
      </c>
      <c r="C22" s="7">
        <f t="shared" si="6"/>
        <v>7</v>
      </c>
      <c r="D22" s="8">
        <f t="shared" si="4"/>
        <v>44012</v>
      </c>
      <c r="E22">
        <f t="shared" si="1"/>
        <v>30</v>
      </c>
    </row>
    <row r="23" spans="1:5" x14ac:dyDescent="0.2">
      <c r="A23" s="7">
        <f t="shared" si="5"/>
        <v>7</v>
      </c>
      <c r="B23" s="7">
        <f t="shared" si="2"/>
        <v>2020</v>
      </c>
      <c r="C23" s="7">
        <f t="shared" si="6"/>
        <v>8</v>
      </c>
      <c r="D23" s="8">
        <f t="shared" si="4"/>
        <v>44043</v>
      </c>
      <c r="E23">
        <f t="shared" si="1"/>
        <v>31</v>
      </c>
    </row>
    <row r="24" spans="1:5" x14ac:dyDescent="0.2">
      <c r="A24" s="2">
        <f t="shared" si="5"/>
        <v>8</v>
      </c>
      <c r="B24">
        <f t="shared" si="2"/>
        <v>2020</v>
      </c>
      <c r="C24">
        <f t="shared" si="6"/>
        <v>9</v>
      </c>
      <c r="D24" s="1">
        <f t="shared" si="4"/>
        <v>44074</v>
      </c>
      <c r="E24">
        <f t="shared" si="1"/>
        <v>31</v>
      </c>
    </row>
    <row r="25" spans="1:5" x14ac:dyDescent="0.2">
      <c r="A25" s="2">
        <f t="shared" si="5"/>
        <v>9</v>
      </c>
      <c r="B25">
        <f t="shared" si="2"/>
        <v>2020</v>
      </c>
      <c r="C25">
        <f t="shared" si="6"/>
        <v>10</v>
      </c>
      <c r="D25" s="1">
        <f t="shared" si="4"/>
        <v>44104</v>
      </c>
      <c r="E25">
        <f t="shared" si="1"/>
        <v>30</v>
      </c>
    </row>
    <row r="26" spans="1:5" x14ac:dyDescent="0.2">
      <c r="A26" s="2">
        <f t="shared" si="5"/>
        <v>10</v>
      </c>
      <c r="B26">
        <f t="shared" si="2"/>
        <v>2020</v>
      </c>
      <c r="C26">
        <f t="shared" si="6"/>
        <v>11</v>
      </c>
      <c r="D26" s="1">
        <f t="shared" si="4"/>
        <v>44135</v>
      </c>
      <c r="E26">
        <f t="shared" si="1"/>
        <v>31</v>
      </c>
    </row>
    <row r="27" spans="1:5" x14ac:dyDescent="0.2">
      <c r="A27" s="2">
        <f t="shared" si="5"/>
        <v>11</v>
      </c>
      <c r="B27">
        <f t="shared" si="2"/>
        <v>2020</v>
      </c>
      <c r="C27">
        <f>C26+1</f>
        <v>12</v>
      </c>
      <c r="D27" s="1"/>
      <c r="E27">
        <f t="shared" si="1"/>
        <v>0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3" sqref="A3"/>
    </sheetView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"/>
  <sheetViews>
    <sheetView workbookViewId="0">
      <selection activeCell="C15" sqref="C15"/>
    </sheetView>
  </sheetViews>
  <sheetFormatPr baseColWidth="10" defaultRowHeight="12.75" x14ac:dyDescent="0.2"/>
  <cols>
    <col min="2" max="2" width="15.5703125" customWidth="1"/>
    <col min="3" max="3" width="68.7109375" customWidth="1"/>
  </cols>
  <sheetData>
    <row r="1" spans="1:5" x14ac:dyDescent="0.2">
      <c r="A1" s="19"/>
    </row>
    <row r="6" spans="1:5" x14ac:dyDescent="0.2">
      <c r="C6" s="20"/>
    </row>
    <row r="7" spans="1:5" x14ac:dyDescent="0.2">
      <c r="C7" s="20"/>
    </row>
    <row r="8" spans="1:5" x14ac:dyDescent="0.2">
      <c r="C8" s="21"/>
      <c r="D8" s="21"/>
      <c r="E8" s="21"/>
    </row>
    <row r="9" spans="1:5" x14ac:dyDescent="0.2">
      <c r="C9" s="22"/>
      <c r="D9" s="23"/>
      <c r="E9" s="23"/>
    </row>
    <row r="10" spans="1:5" x14ac:dyDescent="0.2">
      <c r="C10" s="22"/>
      <c r="D10" s="23"/>
      <c r="E10" s="23"/>
    </row>
    <row r="11" spans="1:5" x14ac:dyDescent="0.2">
      <c r="C11" s="22"/>
      <c r="D11" s="23"/>
      <c r="E11" s="23"/>
    </row>
    <row r="12" spans="1:5" x14ac:dyDescent="0.2">
      <c r="C12" s="22"/>
      <c r="D12" s="23"/>
      <c r="E12" s="23"/>
    </row>
    <row r="13" spans="1:5" x14ac:dyDescent="0.2">
      <c r="C13" s="20"/>
    </row>
    <row r="14" spans="1:5" x14ac:dyDescent="0.2">
      <c r="C14" s="24"/>
    </row>
    <row r="15" spans="1:5" x14ac:dyDescent="0.2">
      <c r="C15" s="21"/>
      <c r="D15" s="21"/>
      <c r="E15" s="21"/>
    </row>
    <row r="16" spans="1:5" x14ac:dyDescent="0.2">
      <c r="C16" s="22"/>
      <c r="D16" s="23"/>
      <c r="E16" s="23"/>
    </row>
    <row r="17" spans="2:6" x14ac:dyDescent="0.2">
      <c r="C17" s="22"/>
      <c r="D17" s="23"/>
      <c r="E17" s="23"/>
    </row>
    <row r="18" spans="2:6" x14ac:dyDescent="0.2">
      <c r="C18" s="22"/>
      <c r="D18" s="23"/>
      <c r="E18" s="23"/>
    </row>
    <row r="19" spans="2:6" x14ac:dyDescent="0.2">
      <c r="C19" s="22"/>
      <c r="D19" s="23"/>
      <c r="E19" s="23"/>
    </row>
    <row r="20" spans="2:6" x14ac:dyDescent="0.2">
      <c r="C20" s="22"/>
      <c r="D20" s="23"/>
      <c r="E20" s="23"/>
    </row>
    <row r="21" spans="2:6" x14ac:dyDescent="0.2">
      <c r="C21" s="22"/>
      <c r="D21" s="23"/>
      <c r="E21" s="23"/>
    </row>
    <row r="22" spans="2:6" x14ac:dyDescent="0.2">
      <c r="C22" s="22"/>
      <c r="D22" s="23"/>
      <c r="E22" s="23"/>
    </row>
    <row r="23" spans="2:6" x14ac:dyDescent="0.2">
      <c r="C23" s="22"/>
      <c r="D23" s="23"/>
      <c r="E23" s="23"/>
    </row>
    <row r="24" spans="2:6" x14ac:dyDescent="0.2">
      <c r="B24" s="3"/>
    </row>
    <row r="25" spans="2:6" x14ac:dyDescent="0.2">
      <c r="B25" s="3"/>
    </row>
    <row r="26" spans="2:6" x14ac:dyDescent="0.2">
      <c r="F26" s="5"/>
    </row>
    <row r="27" spans="2:6" x14ac:dyDescent="0.2">
      <c r="B27" s="3"/>
    </row>
    <row r="30" spans="2:6" x14ac:dyDescent="0.2">
      <c r="B30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  <row r="37" spans="2:2" x14ac:dyDescent="0.2">
      <c r="B37" s="3"/>
    </row>
    <row r="39" spans="2:2" x14ac:dyDescent="0.2">
      <c r="B39" s="4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1"/>
  <sheetViews>
    <sheetView workbookViewId="0">
      <selection activeCell="A39" sqref="A39"/>
    </sheetView>
  </sheetViews>
  <sheetFormatPr baseColWidth="10" defaultRowHeight="12.75" x14ac:dyDescent="0.2"/>
  <cols>
    <col min="1" max="1" width="53" customWidth="1"/>
    <col min="2" max="2" width="42.28515625" customWidth="1"/>
  </cols>
  <sheetData>
    <row r="1" spans="1:10" x14ac:dyDescent="0.2">
      <c r="A1" s="19"/>
    </row>
    <row r="3" spans="1:10" x14ac:dyDescent="0.2">
      <c r="A3" s="24" t="s">
        <v>47</v>
      </c>
      <c r="C3" s="19" t="s">
        <v>48</v>
      </c>
      <c r="E3" s="19" t="s">
        <v>50</v>
      </c>
      <c r="F3" s="19" t="s">
        <v>51</v>
      </c>
      <c r="G3" s="19" t="s">
        <v>53</v>
      </c>
    </row>
    <row r="4" spans="1:10" ht="25.5" x14ac:dyDescent="0.2">
      <c r="A4" s="21"/>
      <c r="B4" s="66" t="s">
        <v>43</v>
      </c>
      <c r="C4" s="66">
        <v>27</v>
      </c>
      <c r="E4" s="21"/>
      <c r="G4" s="21"/>
    </row>
    <row r="5" spans="1:10" x14ac:dyDescent="0.2">
      <c r="A5" s="22"/>
      <c r="B5" s="23" t="s">
        <v>49</v>
      </c>
      <c r="C5" s="23">
        <v>13</v>
      </c>
      <c r="E5">
        <v>13</v>
      </c>
      <c r="F5">
        <v>10</v>
      </c>
      <c r="J5" s="19"/>
    </row>
    <row r="6" spans="1:10" x14ac:dyDescent="0.2">
      <c r="A6" s="22"/>
      <c r="B6" s="23" t="s">
        <v>52</v>
      </c>
      <c r="C6" s="23">
        <v>16</v>
      </c>
      <c r="E6">
        <v>12</v>
      </c>
      <c r="G6">
        <v>3</v>
      </c>
      <c r="J6" s="19"/>
    </row>
    <row r="7" spans="1:10" x14ac:dyDescent="0.2">
      <c r="A7" s="22"/>
      <c r="B7" s="23"/>
      <c r="C7" s="23"/>
    </row>
    <row r="8" spans="1:10" x14ac:dyDescent="0.2">
      <c r="A8" s="22"/>
      <c r="B8" s="23"/>
      <c r="C8" s="23"/>
      <c r="J8" s="19"/>
    </row>
    <row r="9" spans="1:10" x14ac:dyDescent="0.2">
      <c r="A9" s="22"/>
      <c r="B9" s="23"/>
      <c r="C9" s="23"/>
    </row>
    <row r="10" spans="1:10" x14ac:dyDescent="0.2">
      <c r="A10" s="22"/>
      <c r="B10" s="23"/>
      <c r="C10" s="23"/>
    </row>
    <row r="11" spans="1:10" x14ac:dyDescent="0.2">
      <c r="A11" s="22"/>
      <c r="B11" s="23"/>
      <c r="C11" s="23"/>
    </row>
    <row r="12" spans="1:10" x14ac:dyDescent="0.2">
      <c r="A12" s="22"/>
      <c r="B12" s="23"/>
      <c r="C12" s="23"/>
    </row>
    <row r="13" spans="1:10" x14ac:dyDescent="0.2">
      <c r="A13" s="22" t="s">
        <v>63</v>
      </c>
      <c r="B13" s="23"/>
      <c r="C13" s="23"/>
    </row>
    <row r="14" spans="1:10" ht="25.5" x14ac:dyDescent="0.2">
      <c r="B14" s="22" t="s">
        <v>64</v>
      </c>
      <c r="C14" s="23"/>
    </row>
    <row r="15" spans="1:10" x14ac:dyDescent="0.2">
      <c r="A15" s="22"/>
      <c r="B15" s="23"/>
      <c r="C15" s="23"/>
    </row>
    <row r="16" spans="1:10" ht="38.25" x14ac:dyDescent="0.2">
      <c r="A16" s="22" t="s">
        <v>65</v>
      </c>
      <c r="B16" s="23"/>
      <c r="C16" s="23"/>
    </row>
    <row r="17" spans="1:9" x14ac:dyDescent="0.2">
      <c r="B17" s="23"/>
      <c r="C17" s="23"/>
    </row>
    <row r="18" spans="1:9" x14ac:dyDescent="0.2">
      <c r="A18" s="22" t="s">
        <v>66</v>
      </c>
      <c r="B18" s="23"/>
      <c r="C18" s="23"/>
    </row>
    <row r="19" spans="1:9" ht="25.5" x14ac:dyDescent="0.2">
      <c r="B19" s="22" t="s">
        <v>67</v>
      </c>
      <c r="C19" s="23"/>
    </row>
    <row r="20" spans="1:9" x14ac:dyDescent="0.2">
      <c r="A20" s="22" t="s">
        <v>68</v>
      </c>
      <c r="B20" s="23"/>
      <c r="C20" s="23"/>
    </row>
    <row r="21" spans="1:9" x14ac:dyDescent="0.2">
      <c r="B21" t="s">
        <v>69</v>
      </c>
    </row>
    <row r="22" spans="1:9" x14ac:dyDescent="0.2">
      <c r="A22" s="22"/>
      <c r="B22" s="23"/>
      <c r="C22" s="23"/>
    </row>
    <row r="23" spans="1:9" ht="25.5" x14ac:dyDescent="0.2">
      <c r="A23" s="22" t="s">
        <v>70</v>
      </c>
      <c r="B23" s="23"/>
      <c r="C23" s="23"/>
    </row>
    <row r="25" spans="1:9" x14ac:dyDescent="0.2">
      <c r="A25" t="s">
        <v>71</v>
      </c>
      <c r="B25" s="3"/>
    </row>
    <row r="26" spans="1:9" x14ac:dyDescent="0.2">
      <c r="B26" t="s">
        <v>72</v>
      </c>
      <c r="F26" s="5"/>
    </row>
    <row r="27" spans="1:9" x14ac:dyDescent="0.2">
      <c r="A27" t="s">
        <v>73</v>
      </c>
      <c r="B27" s="3"/>
    </row>
    <row r="28" spans="1:9" x14ac:dyDescent="0.2">
      <c r="B28" s="19" t="s">
        <v>74</v>
      </c>
    </row>
    <row r="29" spans="1:9" x14ac:dyDescent="0.2">
      <c r="A29" s="20"/>
    </row>
    <row r="30" spans="1:9" x14ac:dyDescent="0.2">
      <c r="A30" s="20" t="s">
        <v>75</v>
      </c>
    </row>
    <row r="31" spans="1:9" ht="38.25" x14ac:dyDescent="0.2">
      <c r="A31" s="21" t="s">
        <v>76</v>
      </c>
      <c r="B31" s="21"/>
      <c r="C31" s="21"/>
      <c r="E31" s="21"/>
      <c r="F31" s="21"/>
      <c r="G31" s="21"/>
      <c r="H31" s="21"/>
      <c r="I31" s="21"/>
    </row>
    <row r="32" spans="1:9" x14ac:dyDescent="0.2">
      <c r="B32" s="23"/>
      <c r="C32" s="23"/>
    </row>
    <row r="33" spans="1:6" x14ac:dyDescent="0.2">
      <c r="A33" s="19" t="s">
        <v>77</v>
      </c>
      <c r="B33" s="23"/>
      <c r="C33" s="23"/>
    </row>
    <row r="34" spans="1:6" x14ac:dyDescent="0.2">
      <c r="B34" t="s">
        <v>78</v>
      </c>
      <c r="C34" s="23"/>
      <c r="F34" s="5"/>
    </row>
    <row r="35" spans="1:6" x14ac:dyDescent="0.2">
      <c r="A35" s="22" t="s">
        <v>79</v>
      </c>
      <c r="B35" s="23"/>
      <c r="C35" s="23"/>
      <c r="F35" s="5"/>
    </row>
    <row r="36" spans="1:6" ht="25.5" x14ac:dyDescent="0.2">
      <c r="A36" s="22"/>
      <c r="B36" s="23" t="s">
        <v>80</v>
      </c>
      <c r="C36" s="23"/>
      <c r="F36" s="5"/>
    </row>
    <row r="37" spans="1:6" x14ac:dyDescent="0.2">
      <c r="A37" t="s">
        <v>81</v>
      </c>
      <c r="B37" s="23"/>
      <c r="C37" s="23"/>
    </row>
    <row r="38" spans="1:6" x14ac:dyDescent="0.2">
      <c r="B38" t="s">
        <v>82</v>
      </c>
      <c r="C38" s="23"/>
    </row>
    <row r="39" spans="1:6" x14ac:dyDescent="0.2">
      <c r="A39" s="19" t="s">
        <v>83</v>
      </c>
      <c r="B39" s="23"/>
      <c r="C39" s="23"/>
    </row>
    <row r="40" spans="1:6" x14ac:dyDescent="0.2">
      <c r="B40" t="s">
        <v>84</v>
      </c>
    </row>
    <row r="41" spans="1:6" x14ac:dyDescent="0.2">
      <c r="A41" s="24" t="s">
        <v>85</v>
      </c>
    </row>
    <row r="42" spans="1:6" x14ac:dyDescent="0.2">
      <c r="B42" t="s">
        <v>86</v>
      </c>
    </row>
    <row r="43" spans="1:6" x14ac:dyDescent="0.2">
      <c r="A43" s="21"/>
      <c r="B43" s="21"/>
      <c r="C43" s="21"/>
    </row>
    <row r="44" spans="1:6" x14ac:dyDescent="0.2">
      <c r="B44" s="23"/>
      <c r="C44" s="23"/>
    </row>
    <row r="45" spans="1:6" x14ac:dyDescent="0.2">
      <c r="B45" s="23"/>
      <c r="C45" s="23"/>
    </row>
    <row r="46" spans="1:6" x14ac:dyDescent="0.2">
      <c r="B46" s="23"/>
      <c r="C46" s="23"/>
    </row>
    <row r="47" spans="1:6" x14ac:dyDescent="0.2">
      <c r="B47" s="3"/>
    </row>
    <row r="51" spans="1:3" x14ac:dyDescent="0.2">
      <c r="A51" s="20"/>
    </row>
    <row r="52" spans="1:3" x14ac:dyDescent="0.2">
      <c r="A52" s="20"/>
    </row>
    <row r="53" spans="1:3" x14ac:dyDescent="0.2">
      <c r="A53" s="21"/>
      <c r="B53" s="21"/>
      <c r="C53" s="21"/>
    </row>
    <row r="54" spans="1:3" x14ac:dyDescent="0.2">
      <c r="A54" s="22"/>
      <c r="B54" s="23"/>
      <c r="C54" s="23"/>
    </row>
    <row r="55" spans="1:3" x14ac:dyDescent="0.2">
      <c r="B55" s="23"/>
      <c r="C55" s="23"/>
    </row>
    <row r="56" spans="1:3" x14ac:dyDescent="0.2">
      <c r="B56" s="23"/>
      <c r="C56" s="23"/>
    </row>
    <row r="57" spans="1:3" x14ac:dyDescent="0.2">
      <c r="A57" s="22"/>
      <c r="B57" s="23"/>
      <c r="C57" s="23"/>
    </row>
    <row r="58" spans="1:3" x14ac:dyDescent="0.2">
      <c r="A58" s="22"/>
      <c r="B58" s="23"/>
      <c r="C58" s="23"/>
    </row>
    <row r="59" spans="1:3" x14ac:dyDescent="0.2">
      <c r="A59" s="22"/>
      <c r="B59" s="23"/>
      <c r="C59" s="23"/>
    </row>
    <row r="60" spans="1:3" x14ac:dyDescent="0.2">
      <c r="A60" s="22"/>
      <c r="B60" s="23"/>
      <c r="C60" s="23"/>
    </row>
    <row r="62" spans="1:3" x14ac:dyDescent="0.2">
      <c r="A62" s="20"/>
      <c r="B62" s="21"/>
      <c r="C62" s="21"/>
    </row>
    <row r="63" spans="1:3" x14ac:dyDescent="0.2">
      <c r="A63" s="24"/>
      <c r="B63" s="23"/>
      <c r="C63" s="23"/>
    </row>
    <row r="64" spans="1:3" x14ac:dyDescent="0.2">
      <c r="A64" s="22"/>
      <c r="B64" s="23"/>
      <c r="C64" s="23"/>
    </row>
    <row r="65" spans="1:3" x14ac:dyDescent="0.2">
      <c r="A65" s="22"/>
      <c r="B65" s="23"/>
      <c r="C65" s="23"/>
    </row>
    <row r="66" spans="1:3" x14ac:dyDescent="0.2">
      <c r="A66" s="22"/>
      <c r="B66" s="23"/>
      <c r="C66" s="23"/>
    </row>
    <row r="67" spans="1:3" x14ac:dyDescent="0.2">
      <c r="A67" s="22"/>
      <c r="B67" s="23"/>
      <c r="C67" s="23"/>
    </row>
    <row r="68" spans="1:3" x14ac:dyDescent="0.2">
      <c r="A68" s="22"/>
      <c r="B68" s="23"/>
      <c r="C68" s="23"/>
    </row>
    <row r="69" spans="1:3" x14ac:dyDescent="0.2">
      <c r="A69" s="22"/>
    </row>
    <row r="70" spans="1:3" x14ac:dyDescent="0.2">
      <c r="A70" s="22"/>
    </row>
    <row r="71" spans="1:3" x14ac:dyDescent="0.2">
      <c r="A71" s="2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D20" sqref="A1:IV65536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E du T</vt:lpstr>
      <vt:lpstr>parametre</vt:lpstr>
      <vt:lpstr>Feuil2</vt:lpstr>
      <vt:lpstr>UE</vt:lpstr>
      <vt:lpstr>Les UEs</vt:lpstr>
      <vt:lpstr>contrôle</vt:lpstr>
      <vt:lpstr>debut_matin</vt:lpstr>
      <vt:lpstr>debut_midi</vt:lpstr>
      <vt:lpstr>plage</vt:lpstr>
      <vt:lpstr>'E du T'!Zone_d_impression</vt:lpstr>
    </vt:vector>
  </TitlesOfParts>
  <Company>IGBMC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WURTZ</dc:creator>
  <cp:lastModifiedBy>jmw</cp:lastModifiedBy>
  <cp:lastPrinted>2006-09-15T12:56:17Z</cp:lastPrinted>
  <dcterms:created xsi:type="dcterms:W3CDTF">2005-09-07T05:37:49Z</dcterms:created>
  <dcterms:modified xsi:type="dcterms:W3CDTF">2019-06-05T11:44:14Z</dcterms:modified>
</cp:coreProperties>
</file>